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1760"/>
  </bookViews>
  <sheets>
    <sheet name="Prod Budget" sheetId="2" r:id="rId1"/>
  </sheets>
  <calcPr calcId="125725"/>
</workbook>
</file>

<file path=xl/calcChain.xml><?xml version="1.0" encoding="utf-8"?>
<calcChain xmlns="http://schemas.openxmlformats.org/spreadsheetml/2006/main">
  <c r="H380" i="2"/>
  <c r="G145"/>
  <c r="H15"/>
  <c r="H13"/>
  <c r="H363"/>
  <c r="H365" s="1"/>
  <c r="H339"/>
  <c r="H341" s="1"/>
  <c r="H332"/>
  <c r="H331"/>
  <c r="H330"/>
  <c r="H329"/>
  <c r="H328"/>
  <c r="H327"/>
  <c r="H320"/>
  <c r="H322" s="1"/>
  <c r="H309"/>
  <c r="H285"/>
  <c r="H283"/>
  <c r="H272"/>
  <c r="H271"/>
  <c r="H269"/>
  <c r="H265"/>
  <c r="H264"/>
  <c r="H257"/>
  <c r="H259" s="1"/>
  <c r="H248"/>
  <c r="H247"/>
  <c r="H246"/>
  <c r="H245"/>
  <c r="H244"/>
  <c r="H243"/>
  <c r="H242"/>
  <c r="H241"/>
  <c r="H240"/>
  <c r="H239"/>
  <c r="H232"/>
  <c r="H231"/>
  <c r="H230"/>
  <c r="H225"/>
  <c r="H220"/>
  <c r="H212"/>
  <c r="H211"/>
  <c r="H210"/>
  <c r="H209"/>
  <c r="H208"/>
  <c r="H203"/>
  <c r="H193"/>
  <c r="H178"/>
  <c r="H176"/>
  <c r="H174"/>
  <c r="H172"/>
  <c r="H169"/>
  <c r="H163"/>
  <c r="H157"/>
  <c r="H143"/>
  <c r="H145" s="1"/>
  <c r="H132"/>
  <c r="H130"/>
  <c r="H128"/>
  <c r="H126"/>
  <c r="H124"/>
  <c r="H122"/>
  <c r="H120"/>
  <c r="H118"/>
  <c r="H116"/>
  <c r="H114"/>
  <c r="H112"/>
  <c r="H110"/>
  <c r="H108"/>
  <c r="H106"/>
  <c r="H104"/>
  <c r="H102"/>
  <c r="H100"/>
  <c r="H96"/>
  <c r="H94"/>
  <c r="H92"/>
  <c r="H90"/>
  <c r="H88"/>
  <c r="H86"/>
  <c r="H84"/>
  <c r="H82"/>
  <c r="H81"/>
  <c r="H79"/>
  <c r="H77"/>
  <c r="H75"/>
  <c r="H73"/>
  <c r="H71"/>
  <c r="H69"/>
  <c r="H67"/>
  <c r="H59"/>
  <c r="H61" s="1"/>
  <c r="H51"/>
  <c r="H43"/>
  <c r="H42"/>
  <c r="H41"/>
  <c r="H40"/>
  <c r="H35"/>
  <c r="H9"/>
  <c r="H252" l="1"/>
  <c r="H279"/>
  <c r="H151"/>
  <c r="H215"/>
  <c r="H183"/>
  <c r="H234"/>
  <c r="H294"/>
  <c r="H335"/>
  <c r="H343" s="1"/>
  <c r="H139"/>
  <c r="H22"/>
  <c r="G49"/>
  <c r="H49" s="1"/>
  <c r="H55" s="1"/>
  <c r="H63" l="1"/>
  <c r="H379" s="1"/>
  <c r="H381" l="1"/>
  <c r="H375" l="1"/>
  <c r="H371"/>
  <c r="H373"/>
  <c r="H377" l="1"/>
  <c r="H382" s="1"/>
  <c r="H384" s="1"/>
</calcChain>
</file>

<file path=xl/sharedStrings.xml><?xml version="1.0" encoding="utf-8"?>
<sst xmlns="http://schemas.openxmlformats.org/spreadsheetml/2006/main" count="367" uniqueCount="187">
  <si>
    <t>days</t>
  </si>
  <si>
    <t>weeks</t>
  </si>
  <si>
    <t xml:space="preserve">  STORY AND SCRIPT</t>
  </si>
  <si>
    <t xml:space="preserve"> Time/Quantity</t>
  </si>
  <si>
    <t>Rate</t>
  </si>
  <si>
    <t>#Ppl</t>
  </si>
  <si>
    <t>Total</t>
  </si>
  <si>
    <t>STORY RIGHTS</t>
  </si>
  <si>
    <t xml:space="preserve"> WRITER AND SCREENPLAY</t>
  </si>
  <si>
    <t>TYPING AND DUPLICATION</t>
  </si>
  <si>
    <t>TOTAL STORY AND SCRIPT</t>
  </si>
  <si>
    <t xml:space="preserve">  PRODUCER &amp; DIRECTOR</t>
  </si>
  <si>
    <t xml:space="preserve">EXECUTIVE PRODUCER </t>
  </si>
  <si>
    <t>each</t>
  </si>
  <si>
    <t>PRODUCER</t>
  </si>
  <si>
    <t>EXPENSES</t>
  </si>
  <si>
    <t>Flights, Accommodations, Cars for Producers</t>
  </si>
  <si>
    <t xml:space="preserve"> TOTAL PRODUCER AND DIRECTOR</t>
  </si>
  <si>
    <t>DIRECTOR</t>
  </si>
  <si>
    <r>
      <rPr>
        <sz val="8"/>
        <color indexed="8"/>
        <rFont val="Helvetica"/>
      </rPr>
      <t xml:space="preserve">DIRECTOR </t>
    </r>
    <r>
      <rPr>
        <i/>
        <sz val="8"/>
        <color indexed="14"/>
        <rFont val="Helvetica"/>
      </rPr>
      <t xml:space="preserve"> </t>
    </r>
  </si>
  <si>
    <t>flat</t>
  </si>
  <si>
    <t xml:space="preserve"> TOTAL DIRECTOR</t>
  </si>
  <si>
    <t>CAST</t>
  </si>
  <si>
    <t>PERFORMERS</t>
  </si>
  <si>
    <t xml:space="preserve">MAJOR SAG PERFORMER FLAT RATE </t>
  </si>
  <si>
    <t xml:space="preserve">SAG PERFORMER RE-LOCATION RATE </t>
  </si>
  <si>
    <t xml:space="preserve">SAG PERFORMER LOCAL RATE </t>
  </si>
  <si>
    <t xml:space="preserve">SAG PERFORMER DAY RATE </t>
  </si>
  <si>
    <t>AUDITION EXPENSES</t>
  </si>
  <si>
    <t>estimate</t>
  </si>
  <si>
    <t>UNION FEES</t>
  </si>
  <si>
    <t>PER DIEMS</t>
  </si>
  <si>
    <t>TOTAL CAST</t>
  </si>
  <si>
    <t>TRAVEL &amp; LIVING</t>
  </si>
  <si>
    <t>OTHER (Airfare/Hotel/Transport)</t>
  </si>
  <si>
    <t>TOTAL TRAVEL &amp; LIVING</t>
  </si>
  <si>
    <t>TOTAL ATL</t>
  </si>
  <si>
    <t xml:space="preserve">  PRODUCTION STAFF</t>
  </si>
  <si>
    <t>ASSISTANT TO MAJOR SAG ACTOR</t>
  </si>
  <si>
    <t>ASSISTANT TO VALERIE LAURY</t>
  </si>
  <si>
    <t>PRODUCTION MANAGER</t>
  </si>
  <si>
    <t>PM's ASSISTANT</t>
  </si>
  <si>
    <t>ASSISTANT DIRECTOR</t>
  </si>
  <si>
    <t>2ND ASSISTANT DIRECTOR</t>
  </si>
  <si>
    <t>SCRIPT SUPERVISOR</t>
  </si>
  <si>
    <t>PRODUCTION ASSISTANTS</t>
  </si>
  <si>
    <t xml:space="preserve">  KEY P.A.</t>
  </si>
  <si>
    <t xml:space="preserve">DIRECTOR OF PHOTOGRAPHY </t>
  </si>
  <si>
    <t xml:space="preserve">ASSISTANT CAMERA </t>
  </si>
  <si>
    <t>2ND CAMERA OPERATOR</t>
  </si>
  <si>
    <t xml:space="preserve">2ND ASSISTANT CAMMERA </t>
  </si>
  <si>
    <t>DIT</t>
  </si>
  <si>
    <t>GAFFER</t>
  </si>
  <si>
    <t>KEY GRIP</t>
  </si>
  <si>
    <t>GRIPS</t>
  </si>
  <si>
    <t>SOUND MIXER</t>
  </si>
  <si>
    <t>BOOM OPERATOR</t>
  </si>
  <si>
    <t>UTILITY SOUND</t>
  </si>
  <si>
    <t>PRODUCTION DESIGNER</t>
  </si>
  <si>
    <t>ART DIRECTOR</t>
  </si>
  <si>
    <t>ASSISTANT ART DIRECTOR</t>
  </si>
  <si>
    <t>ART P.A.'S</t>
  </si>
  <si>
    <t>PROPERTY  MASTER</t>
  </si>
  <si>
    <t>WARDROBE SUPERVISOR</t>
  </si>
  <si>
    <t>KEY COSTUME</t>
  </si>
  <si>
    <t>COSTUME ASSISTANT</t>
  </si>
  <si>
    <t xml:space="preserve">MAKEUP ARTIST </t>
  </si>
  <si>
    <t>MAKEUP ASSISTANT</t>
  </si>
  <si>
    <t xml:space="preserve">KEY HAIR STYLIST </t>
  </si>
  <si>
    <t>HAIR STYLIST</t>
  </si>
  <si>
    <t>STILL PHOTOGRAPHERS</t>
  </si>
  <si>
    <t>BEHIND THE SCENES CREW &amp; GEAR</t>
  </si>
  <si>
    <t>LOCATION MANAGER</t>
  </si>
  <si>
    <t xml:space="preserve">  LOCATION MGR ASST</t>
  </si>
  <si>
    <t>CASTING DIRECTOR</t>
  </si>
  <si>
    <t xml:space="preserve"> TOTAL PRODUCTION STAFF</t>
  </si>
  <si>
    <t>EXTRA TALENT</t>
  </si>
  <si>
    <t>BACKGROUND PERFORMERS (NON-UNION)</t>
  </si>
  <si>
    <t>TOTAL EXTRAS</t>
  </si>
  <si>
    <t>SET DESIGN</t>
  </si>
  <si>
    <t>TOTAL SET DESIGN</t>
  </si>
  <si>
    <t>SET CONSTRUCTION</t>
  </si>
  <si>
    <t>SET CONSTRUCTION/SUPPLIES</t>
  </si>
  <si>
    <t>TOTAL SET CONSTRUCTION</t>
  </si>
  <si>
    <t>SET STRIKING</t>
  </si>
  <si>
    <t>TOTAL STRIKING</t>
  </si>
  <si>
    <t>SET OPERATIONS</t>
  </si>
  <si>
    <t>PETTY CASH</t>
  </si>
  <si>
    <t>SECURITY</t>
  </si>
  <si>
    <t>CRAFT</t>
  </si>
  <si>
    <t>CATERING</t>
  </si>
  <si>
    <t>TOTAL SET OPS</t>
  </si>
  <si>
    <t>SET DRESSING</t>
  </si>
  <si>
    <t xml:space="preserve">SET DRESSING PURCHASES &amp; RENTALS </t>
  </si>
  <si>
    <t>TOTAL SET DRESSING</t>
  </si>
  <si>
    <t>PROPERTY</t>
  </si>
  <si>
    <t>PROPS PURCHASES &amp; RENTALS</t>
  </si>
  <si>
    <t>TOTAL PROPERTY</t>
  </si>
  <si>
    <t>PICTURE VEHICLES AND ANIMALS</t>
  </si>
  <si>
    <t>TRANSPORTATION</t>
  </si>
  <si>
    <t>Parking</t>
  </si>
  <si>
    <t>TOTAL PICTURE VEHICLES and ANIMALS</t>
  </si>
  <si>
    <t>WARDROBE</t>
  </si>
  <si>
    <t>WARDROBE PURCHASES &amp; RENTALS</t>
  </si>
  <si>
    <t>TOTAL WARDROBE</t>
  </si>
  <si>
    <t>MAKEUP AND HAIR</t>
  </si>
  <si>
    <t>TOTAL MAKEUP AND HAIR</t>
  </si>
  <si>
    <t>LIGHTING</t>
  </si>
  <si>
    <t xml:space="preserve">   LIGHTING PACKAGE</t>
  </si>
  <si>
    <t>3-Ton Grip Truck (w/all lights and generator)</t>
  </si>
  <si>
    <t xml:space="preserve">  Gaffer Tape 2"</t>
  </si>
  <si>
    <t xml:space="preserve"> Light Gel Rolls &amp; Sheets:</t>
  </si>
  <si>
    <t>TOTAL LIGHTING</t>
  </si>
  <si>
    <t>CAMERA and VIDEO</t>
  </si>
  <si>
    <t xml:space="preserve">   CAMERA PACKAGE</t>
  </si>
  <si>
    <t xml:space="preserve">  RED Epic Dragon</t>
  </si>
  <si>
    <t xml:space="preserve">  Schneider Cine-Zinar Prime Cinema Lens Set</t>
  </si>
  <si>
    <t xml:space="preserve">  Atomos Shogun 4k Recording Monitor</t>
  </si>
  <si>
    <t xml:space="preserve">  Sachtler DV-12 ENG Carbon Fiber Tripod</t>
  </si>
  <si>
    <t xml:space="preserve"> days</t>
  </si>
  <si>
    <t xml:space="preserve">  Kessler Philip Bloom 3' Pocket Dolly</t>
  </si>
  <si>
    <t xml:space="preserve">  Kessler 8' Crane/Jib</t>
  </si>
  <si>
    <t xml:space="preserve">  GoPro Hero 4k Action Camera</t>
  </si>
  <si>
    <t xml:space="preserve">  Misc</t>
  </si>
  <si>
    <t xml:space="preserve">  Fisher 11 Dolly</t>
  </si>
  <si>
    <t xml:space="preserve">  Car Mount</t>
  </si>
  <si>
    <t>5 TERABYTE HARD DRIVES</t>
  </si>
  <si>
    <t>TOTAL CAMERA and VIDEO</t>
  </si>
  <si>
    <t>PRODUCTION SOUND</t>
  </si>
  <si>
    <t xml:space="preserve">   SOUND PACKAGE</t>
  </si>
  <si>
    <t xml:space="preserve">  (Included with Sound Mixer Hire)</t>
  </si>
  <si>
    <t>TOTAL PRODUCTION SOUND</t>
  </si>
  <si>
    <t>Private Car + Driver</t>
  </si>
  <si>
    <t>Van - 15 person passenger</t>
  </si>
  <si>
    <t>Mobile Home Rental (Star talent private)</t>
  </si>
  <si>
    <t>Mobile Home Rental (Talent Dressing Rooms)</t>
  </si>
  <si>
    <t>Mobile Home Rental (Costume/MUA/SFX/Craft)</t>
  </si>
  <si>
    <t>Pickup Truck (Camera truck)</t>
  </si>
  <si>
    <t>Mobile Radios</t>
  </si>
  <si>
    <t>Gas Expense</t>
  </si>
  <si>
    <t>tanks</t>
  </si>
  <si>
    <t>TRAVEL EXPENSES</t>
  </si>
  <si>
    <t>TOTAL TRANSPORTATION</t>
  </si>
  <si>
    <t>LOCATION</t>
  </si>
  <si>
    <t>LOCATION RENTALS</t>
  </si>
  <si>
    <t>LOCATION FEES AND PERMITS</t>
  </si>
  <si>
    <t>STUDIO RENTAL</t>
  </si>
  <si>
    <t>TOTAL LOCATIONS</t>
  </si>
  <si>
    <t>MUSIC</t>
  </si>
  <si>
    <t>COMPOSER</t>
  </si>
  <si>
    <t>MUSIC RIGHTS</t>
  </si>
  <si>
    <t>STOCK MUSIC AND SOUND EFFECTS</t>
  </si>
  <si>
    <t>TOTAL MUSIC</t>
  </si>
  <si>
    <t>POST PRODUCTION SOUND</t>
  </si>
  <si>
    <t>POST AUDIO ENGINEER</t>
  </si>
  <si>
    <t>FOLEY/ADR</t>
  </si>
  <si>
    <t>TOTAL POST PRODUCTION SOUND</t>
  </si>
  <si>
    <t>EDITING</t>
  </si>
  <si>
    <t>EDITING STAFF</t>
  </si>
  <si>
    <t xml:space="preserve">  Editor</t>
  </si>
  <si>
    <t xml:space="preserve">  Assistant Editor</t>
  </si>
  <si>
    <t xml:space="preserve">  Sound Editor</t>
  </si>
  <si>
    <t xml:space="preserve">  Music Editor</t>
  </si>
  <si>
    <t xml:space="preserve">  Post FX/VFX</t>
  </si>
  <si>
    <t xml:space="preserve">  Color Correction</t>
  </si>
  <si>
    <t>TOTAL EDITING</t>
  </si>
  <si>
    <t>TITLES</t>
  </si>
  <si>
    <t xml:space="preserve">  Main/End Titles</t>
  </si>
  <si>
    <t>TOTAL TITLES</t>
  </si>
  <si>
    <t>TOTAL POST PRODUCTION</t>
  </si>
  <si>
    <t xml:space="preserve">  GENERAL OVERHEAD</t>
  </si>
  <si>
    <t>ACCOUNTING</t>
  </si>
  <si>
    <t>LEGAL FEES</t>
  </si>
  <si>
    <t>CLEARANCES</t>
  </si>
  <si>
    <t>PRODUCTION OFFICE</t>
  </si>
  <si>
    <t>WRAP EXPENSES</t>
  </si>
  <si>
    <t>TOTAL GENERAL OVERHEAD</t>
  </si>
  <si>
    <t>Total Other Costs</t>
  </si>
  <si>
    <t>INSURANCE AND BONDS</t>
  </si>
  <si>
    <t>COMPLETION BOND (6%)</t>
  </si>
  <si>
    <t>CONTINGENCY (10%)</t>
  </si>
  <si>
    <t>INSURANCE (5%)</t>
  </si>
  <si>
    <t>TOTAL INSURANCE AND BONDS</t>
  </si>
  <si>
    <t>TOTAL BTL</t>
  </si>
  <si>
    <t>TOTAL ATL + BTL</t>
  </si>
  <si>
    <t>Budget Grand Total</t>
  </si>
  <si>
    <t xml:space="preserve">Car Rental </t>
  </si>
</sst>
</file>

<file path=xl/styles.xml><?xml version="1.0" encoding="utf-8"?>
<styleSheet xmlns="http://schemas.openxmlformats.org/spreadsheetml/2006/main">
  <numFmts count="1">
    <numFmt numFmtId="165" formatCode="_-[$$-409]* #,##0.00_ ;_-[$$-409]* \-#,##0.00\ ;_-[$$-409]* &quot;-&quot;??_ ;_-@_ "/>
  </numFmts>
  <fonts count="16">
    <font>
      <sz val="12"/>
      <color indexed="8"/>
      <name val="Verdana"/>
    </font>
    <font>
      <sz val="9"/>
      <color indexed="8"/>
      <name val="Arial"/>
    </font>
    <font>
      <b/>
      <sz val="10"/>
      <color indexed="8"/>
      <name val="Helvetica"/>
    </font>
    <font>
      <i/>
      <sz val="8"/>
      <color indexed="8"/>
      <name val="MS Sans Serif"/>
    </font>
    <font>
      <sz val="9"/>
      <color indexed="8"/>
      <name val="Helvetica"/>
    </font>
    <font>
      <sz val="8"/>
      <color indexed="8"/>
      <name val="Helvetica"/>
    </font>
    <font>
      <b/>
      <sz val="8"/>
      <color indexed="8"/>
      <name val="Helvetica"/>
    </font>
    <font>
      <i/>
      <sz val="8"/>
      <color indexed="14"/>
      <name val="Helvetica"/>
    </font>
    <font>
      <b/>
      <sz val="9"/>
      <color indexed="8"/>
      <name val="Helvetica"/>
    </font>
    <font>
      <sz val="10"/>
      <color indexed="8"/>
      <name val="Helvetica"/>
    </font>
    <font>
      <sz val="8"/>
      <color indexed="8"/>
      <name val="MS Reference Sans Serif"/>
    </font>
    <font>
      <b/>
      <sz val="10"/>
      <color indexed="14"/>
      <name val="Helvetica"/>
    </font>
    <font>
      <b/>
      <sz val="10"/>
      <color indexed="8"/>
      <name val="AvantGarde (scalable)"/>
    </font>
    <font>
      <b/>
      <sz val="8"/>
      <color indexed="8"/>
      <name val="MS Sans Serif"/>
    </font>
    <font>
      <sz val="10"/>
      <color indexed="8"/>
      <name val="MS Reference Sans Serif"/>
    </font>
    <font>
      <i/>
      <sz val="8"/>
      <color indexed="8"/>
      <name val="Helvetica"/>
    </font>
  </fonts>
  <fills count="13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2" fillId="4" borderId="14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/>
    <xf numFmtId="40" fontId="2" fillId="4" borderId="14" xfId="0" applyNumberFormat="1" applyFont="1" applyFill="1" applyBorder="1" applyAlignment="1"/>
    <xf numFmtId="0" fontId="3" fillId="4" borderId="14" xfId="0" applyNumberFormat="1" applyFont="1" applyFill="1" applyBorder="1" applyAlignment="1">
      <alignment horizontal="left"/>
    </xf>
    <xf numFmtId="40" fontId="3" fillId="4" borderId="14" xfId="0" applyNumberFormat="1" applyFont="1" applyFill="1" applyBorder="1" applyAlignment="1"/>
    <xf numFmtId="0" fontId="3" fillId="4" borderId="14" xfId="0" applyNumberFormat="1" applyFont="1" applyFill="1" applyBorder="1" applyAlignment="1">
      <alignment horizontal="center"/>
    </xf>
    <xf numFmtId="0" fontId="4" fillId="0" borderId="16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1" fontId="6" fillId="0" borderId="17" xfId="0" applyNumberFormat="1" applyFont="1" applyBorder="1" applyAlignment="1">
      <alignment horizontal="center"/>
    </xf>
    <xf numFmtId="40" fontId="5" fillId="0" borderId="18" xfId="0" applyNumberFormat="1" applyFont="1" applyBorder="1" applyAlignment="1">
      <alignment horizontal="right"/>
    </xf>
    <xf numFmtId="40" fontId="5" fillId="0" borderId="19" xfId="0" applyNumberFormat="1" applyFont="1" applyBorder="1" applyAlignment="1"/>
    <xf numFmtId="3" fontId="5" fillId="0" borderId="18" xfId="0" applyNumberFormat="1" applyFont="1" applyBorder="1" applyAlignment="1">
      <alignment horizontal="left"/>
    </xf>
    <xf numFmtId="40" fontId="5" fillId="0" borderId="17" xfId="0" applyNumberFormat="1" applyFont="1" applyBorder="1" applyAlignment="1">
      <alignment horizontal="right"/>
    </xf>
    <xf numFmtId="1" fontId="5" fillId="0" borderId="17" xfId="0" applyNumberFormat="1" applyFont="1" applyBorder="1" applyAlignment="1">
      <alignment horizontal="right"/>
    </xf>
    <xf numFmtId="0" fontId="4" fillId="0" borderId="7" xfId="0" applyNumberFormat="1" applyFont="1" applyBorder="1" applyAlignment="1"/>
    <xf numFmtId="0" fontId="5" fillId="0" borderId="4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right"/>
    </xf>
    <xf numFmtId="0" fontId="5" fillId="0" borderId="19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0" fontId="6" fillId="0" borderId="5" xfId="0" applyNumberFormat="1" applyFont="1" applyBorder="1" applyAlignment="1">
      <alignment horizontal="right"/>
    </xf>
    <xf numFmtId="40" fontId="5" fillId="0" borderId="19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19" xfId="0" applyNumberFormat="1" applyFont="1" applyBorder="1" applyAlignment="1"/>
    <xf numFmtId="40" fontId="5" fillId="0" borderId="17" xfId="0" applyNumberFormat="1" applyFont="1" applyBorder="1" applyAlignment="1"/>
    <xf numFmtId="1" fontId="5" fillId="0" borderId="17" xfId="0" applyNumberFormat="1" applyFont="1" applyBorder="1" applyAlignment="1"/>
    <xf numFmtId="1" fontId="6" fillId="0" borderId="21" xfId="0" applyNumberFormat="1" applyFont="1" applyBorder="1" applyAlignment="1">
      <alignment horizontal="center"/>
    </xf>
    <xf numFmtId="40" fontId="5" fillId="0" borderId="22" xfId="0" applyNumberFormat="1" applyFont="1" applyBorder="1" applyAlignment="1">
      <alignment horizontal="right"/>
    </xf>
    <xf numFmtId="40" fontId="5" fillId="0" borderId="23" xfId="0" applyNumberFormat="1" applyFont="1" applyBorder="1" applyAlignment="1"/>
    <xf numFmtId="3" fontId="5" fillId="0" borderId="22" xfId="0" applyNumberFormat="1" applyFont="1" applyBorder="1" applyAlignment="1">
      <alignment horizontal="left"/>
    </xf>
    <xf numFmtId="40" fontId="5" fillId="0" borderId="21" xfId="0" applyNumberFormat="1" applyFont="1" applyBorder="1" applyAlignment="1">
      <alignment horizontal="right"/>
    </xf>
    <xf numFmtId="1" fontId="5" fillId="0" borderId="21" xfId="0" applyNumberFormat="1" applyFont="1" applyBorder="1" applyAlignment="1">
      <alignment horizontal="right"/>
    </xf>
    <xf numFmtId="40" fontId="4" fillId="4" borderId="14" xfId="0" applyNumberFormat="1" applyFont="1" applyFill="1" applyBorder="1" applyAlignment="1"/>
    <xf numFmtId="1" fontId="3" fillId="4" borderId="14" xfId="0" applyNumberFormat="1" applyFont="1" applyFill="1" applyBorder="1" applyAlignment="1">
      <alignment horizontal="center"/>
    </xf>
    <xf numFmtId="0" fontId="5" fillId="0" borderId="19" xfId="0" applyNumberFormat="1" applyFont="1" applyBorder="1" applyAlignment="1"/>
    <xf numFmtId="0" fontId="5" fillId="0" borderId="17" xfId="0" applyNumberFormat="1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/>
    <xf numFmtId="0" fontId="5" fillId="0" borderId="17" xfId="0" applyFont="1" applyBorder="1" applyAlignment="1">
      <alignment horizontal="right"/>
    </xf>
    <xf numFmtId="0" fontId="6" fillId="0" borderId="19" xfId="0" applyNumberFormat="1" applyFont="1" applyBorder="1" applyAlignment="1">
      <alignment horizontal="left"/>
    </xf>
    <xf numFmtId="40" fontId="5" fillId="5" borderId="17" xfId="0" applyNumberFormat="1" applyFont="1" applyFill="1" applyBorder="1" applyAlignment="1">
      <alignment horizontal="right"/>
    </xf>
    <xf numFmtId="40" fontId="5" fillId="6" borderId="17" xfId="0" applyNumberFormat="1" applyFont="1" applyFill="1" applyBorder="1" applyAlignment="1">
      <alignment horizontal="right"/>
    </xf>
    <xf numFmtId="40" fontId="5" fillId="2" borderId="17" xfId="0" applyNumberFormat="1" applyFont="1" applyFill="1" applyBorder="1" applyAlignment="1">
      <alignment horizontal="right"/>
    </xf>
    <xf numFmtId="40" fontId="8" fillId="4" borderId="25" xfId="0" applyNumberFormat="1" applyFont="1" applyFill="1" applyBorder="1" applyAlignment="1">
      <alignment horizontal="center"/>
    </xf>
    <xf numFmtId="40" fontId="4" fillId="4" borderId="26" xfId="0" applyNumberFormat="1" applyFont="1" applyFill="1" applyBorder="1" applyAlignment="1">
      <alignment horizontal="right"/>
    </xf>
    <xf numFmtId="40" fontId="4" fillId="4" borderId="26" xfId="0" applyNumberFormat="1" applyFont="1" applyFill="1" applyBorder="1" applyAlignment="1"/>
    <xf numFmtId="3" fontId="9" fillId="4" borderId="26" xfId="0" applyNumberFormat="1" applyFont="1" applyFill="1" applyBorder="1" applyAlignment="1">
      <alignment horizontal="left"/>
    </xf>
    <xf numFmtId="0" fontId="10" fillId="4" borderId="26" xfId="0" applyNumberFormat="1" applyFont="1" applyFill="1" applyBorder="1" applyAlignment="1"/>
    <xf numFmtId="40" fontId="2" fillId="4" borderId="26" xfId="0" applyNumberFormat="1" applyFont="1" applyFill="1" applyBorder="1" applyAlignment="1">
      <alignment horizontal="right"/>
    </xf>
    <xf numFmtId="1" fontId="2" fillId="4" borderId="26" xfId="0" applyNumberFormat="1" applyFont="1" applyFill="1" applyBorder="1" applyAlignment="1">
      <alignment horizontal="right"/>
    </xf>
    <xf numFmtId="0" fontId="4" fillId="0" borderId="28" xfId="0" applyNumberFormat="1" applyFont="1" applyBorder="1" applyAlignment="1"/>
    <xf numFmtId="0" fontId="4" fillId="0" borderId="29" xfId="0" applyNumberFormat="1" applyFont="1" applyBorder="1" applyAlignment="1"/>
    <xf numFmtId="0" fontId="4" fillId="0" borderId="29" xfId="0" applyNumberFormat="1" applyFont="1" applyBorder="1" applyAlignment="1">
      <alignment horizontal="left"/>
    </xf>
    <xf numFmtId="0" fontId="4" fillId="0" borderId="4" xfId="0" applyNumberFormat="1" applyFont="1" applyBorder="1" applyAlignment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40" fontId="5" fillId="0" borderId="4" xfId="0" applyNumberFormat="1" applyFont="1" applyBorder="1" applyAlignment="1">
      <alignment horizontal="right"/>
    </xf>
    <xf numFmtId="40" fontId="5" fillId="0" borderId="5" xfId="0" applyNumberFormat="1" applyFont="1" applyBorder="1" applyAlignment="1">
      <alignment horizontal="right"/>
    </xf>
    <xf numFmtId="40" fontId="5" fillId="7" borderId="17" xfId="0" applyNumberFormat="1" applyFont="1" applyFill="1" applyBorder="1" applyAlignment="1">
      <alignment horizontal="right"/>
    </xf>
    <xf numFmtId="40" fontId="5" fillId="8" borderId="17" xfId="0" applyNumberFormat="1" applyFont="1" applyFill="1" applyBorder="1" applyAlignment="1">
      <alignment horizontal="right"/>
    </xf>
    <xf numFmtId="40" fontId="5" fillId="9" borderId="17" xfId="0" applyNumberFormat="1" applyFont="1" applyFill="1" applyBorder="1" applyAlignment="1">
      <alignment horizontal="right"/>
    </xf>
    <xf numFmtId="40" fontId="5" fillId="10" borderId="17" xfId="0" applyNumberFormat="1" applyFont="1" applyFill="1" applyBorder="1" applyAlignment="1">
      <alignment horizontal="right"/>
    </xf>
    <xf numFmtId="0" fontId="6" fillId="0" borderId="23" xfId="0" applyFont="1" applyBorder="1" applyAlignment="1"/>
    <xf numFmtId="0" fontId="4" fillId="0" borderId="26" xfId="0" applyNumberFormat="1" applyFont="1" applyBorder="1" applyAlignment="1"/>
    <xf numFmtId="0" fontId="4" fillId="0" borderId="26" xfId="0" applyNumberFormat="1" applyFont="1" applyBorder="1" applyAlignment="1">
      <alignment horizontal="left"/>
    </xf>
    <xf numFmtId="1" fontId="8" fillId="4" borderId="14" xfId="0" applyNumberFormat="1" applyFont="1" applyFill="1" applyBorder="1" applyAlignment="1">
      <alignment horizontal="center"/>
    </xf>
    <xf numFmtId="40" fontId="3" fillId="4" borderId="14" xfId="0" applyNumberFormat="1" applyFont="1" applyFill="1" applyBorder="1" applyAlignment="1">
      <alignment horizontal="center"/>
    </xf>
    <xf numFmtId="0" fontId="4" fillId="0" borderId="18" xfId="0" applyNumberFormat="1" applyFont="1" applyBorder="1" applyAlignment="1"/>
    <xf numFmtId="40" fontId="12" fillId="4" borderId="14" xfId="0" applyNumberFormat="1" applyFont="1" applyFill="1" applyBorder="1" applyAlignment="1"/>
    <xf numFmtId="0" fontId="5" fillId="0" borderId="19" xfId="0" applyFont="1" applyBorder="1" applyAlignment="1">
      <alignment horizontal="right"/>
    </xf>
    <xf numFmtId="0" fontId="5" fillId="0" borderId="19" xfId="0" applyNumberFormat="1" applyFont="1" applyBorder="1" applyAlignment="1">
      <alignment horizontal="right"/>
    </xf>
    <xf numFmtId="0" fontId="2" fillId="4" borderId="30" xfId="0" applyNumberFormat="1" applyFont="1" applyFill="1" applyBorder="1" applyAlignment="1">
      <alignment horizontal="left"/>
    </xf>
    <xf numFmtId="40" fontId="2" fillId="4" borderId="31" xfId="0" applyNumberFormat="1" applyFont="1" applyFill="1" applyBorder="1" applyAlignment="1">
      <alignment horizontal="left"/>
    </xf>
    <xf numFmtId="1" fontId="5" fillId="0" borderId="18" xfId="0" applyNumberFormat="1" applyFont="1" applyBorder="1" applyAlignment="1">
      <alignment horizontal="right"/>
    </xf>
    <xf numFmtId="0" fontId="5" fillId="0" borderId="18" xfId="0" applyNumberFormat="1" applyFont="1" applyBorder="1" applyAlignment="1">
      <alignment horizontal="left"/>
    </xf>
    <xf numFmtId="1" fontId="5" fillId="0" borderId="22" xfId="0" applyNumberFormat="1" applyFont="1" applyBorder="1" applyAlignment="1">
      <alignment horizontal="right"/>
    </xf>
    <xf numFmtId="40" fontId="5" fillId="0" borderId="18" xfId="0" applyNumberFormat="1" applyFont="1" applyBorder="1" applyAlignment="1"/>
    <xf numFmtId="40" fontId="13" fillId="0" borderId="19" xfId="0" applyNumberFormat="1" applyFont="1" applyBorder="1" applyAlignment="1"/>
    <xf numFmtId="40" fontId="5" fillId="0" borderId="23" xfId="0" applyNumberFormat="1" applyFont="1" applyBorder="1" applyAlignment="1">
      <alignment horizontal="left"/>
    </xf>
    <xf numFmtId="40" fontId="8" fillId="11" borderId="32" xfId="0" applyNumberFormat="1" applyFont="1" applyFill="1" applyBorder="1" applyAlignment="1">
      <alignment horizontal="center"/>
    </xf>
    <xf numFmtId="40" fontId="4" fillId="11" borderId="33" xfId="0" applyNumberFormat="1" applyFont="1" applyFill="1" applyBorder="1" applyAlignment="1">
      <alignment horizontal="right"/>
    </xf>
    <xf numFmtId="40" fontId="4" fillId="11" borderId="33" xfId="0" applyNumberFormat="1" applyFont="1" applyFill="1" applyBorder="1" applyAlignment="1"/>
    <xf numFmtId="3" fontId="4" fillId="11" borderId="33" xfId="0" applyNumberFormat="1" applyFont="1" applyFill="1" applyBorder="1" applyAlignment="1">
      <alignment horizontal="left"/>
    </xf>
    <xf numFmtId="1" fontId="4" fillId="11" borderId="33" xfId="0" applyNumberFormat="1" applyFont="1" applyFill="1" applyBorder="1" applyAlignment="1">
      <alignment horizontal="right"/>
    </xf>
    <xf numFmtId="40" fontId="8" fillId="8" borderId="10" xfId="0" applyNumberFormat="1" applyFont="1" applyFill="1" applyBorder="1" applyAlignment="1">
      <alignment horizontal="center"/>
    </xf>
    <xf numFmtId="40" fontId="4" fillId="8" borderId="4" xfId="0" applyNumberFormat="1" applyFont="1" applyFill="1" applyBorder="1" applyAlignment="1">
      <alignment horizontal="right"/>
    </xf>
    <xf numFmtId="40" fontId="4" fillId="8" borderId="4" xfId="0" applyNumberFormat="1" applyFont="1" applyFill="1" applyBorder="1" applyAlignment="1"/>
    <xf numFmtId="3" fontId="9" fillId="8" borderId="4" xfId="0" applyNumberFormat="1" applyFont="1" applyFill="1" applyBorder="1" applyAlignment="1">
      <alignment horizontal="left"/>
    </xf>
    <xf numFmtId="0" fontId="14" fillId="8" borderId="4" xfId="0" applyNumberFormat="1" applyFont="1" applyFill="1" applyBorder="1" applyAlignment="1"/>
    <xf numFmtId="40" fontId="2" fillId="8" borderId="4" xfId="0" applyNumberFormat="1" applyFont="1" applyFill="1" applyBorder="1" applyAlignment="1">
      <alignment horizontal="right"/>
    </xf>
    <xf numFmtId="1" fontId="2" fillId="8" borderId="4" xfId="0" applyNumberFormat="1" applyFont="1" applyFill="1" applyBorder="1" applyAlignment="1">
      <alignment horizontal="right"/>
    </xf>
    <xf numFmtId="40" fontId="8" fillId="11" borderId="35" xfId="0" applyNumberFormat="1" applyFont="1" applyFill="1" applyBorder="1" applyAlignment="1">
      <alignment horizontal="center"/>
    </xf>
    <xf numFmtId="40" fontId="4" fillId="11" borderId="6" xfId="0" applyNumberFormat="1" applyFont="1" applyFill="1" applyBorder="1" applyAlignment="1"/>
    <xf numFmtId="3" fontId="4" fillId="11" borderId="6" xfId="0" applyNumberFormat="1" applyFont="1" applyFill="1" applyBorder="1" applyAlignment="1">
      <alignment horizontal="left"/>
    </xf>
    <xf numFmtId="1" fontId="4" fillId="11" borderId="6" xfId="0" applyNumberFormat="1" applyFont="1" applyFill="1" applyBorder="1" applyAlignment="1"/>
    <xf numFmtId="40" fontId="8" fillId="3" borderId="36" xfId="0" applyNumberFormat="1" applyFont="1" applyFill="1" applyBorder="1" applyAlignment="1">
      <alignment horizontal="center"/>
    </xf>
    <xf numFmtId="40" fontId="4" fillId="3" borderId="3" xfId="0" applyNumberFormat="1" applyFont="1" applyFill="1" applyBorder="1" applyAlignment="1"/>
    <xf numFmtId="3" fontId="4" fillId="3" borderId="3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/>
    <xf numFmtId="40" fontId="8" fillId="3" borderId="10" xfId="0" applyNumberFormat="1" applyFont="1" applyFill="1" applyBorder="1" applyAlignment="1">
      <alignment horizontal="center"/>
    </xf>
    <xf numFmtId="40" fontId="4" fillId="3" borderId="4" xfId="0" applyNumberFormat="1" applyFont="1" applyFill="1" applyBorder="1" applyAlignment="1"/>
    <xf numFmtId="3" fontId="4" fillId="3" borderId="4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/>
    <xf numFmtId="40" fontId="15" fillId="3" borderId="4" xfId="0" applyNumberFormat="1" applyFont="1" applyFill="1" applyBorder="1" applyAlignment="1"/>
    <xf numFmtId="40" fontId="8" fillId="3" borderId="11" xfId="0" applyNumberFormat="1" applyFont="1" applyFill="1" applyBorder="1" applyAlignment="1">
      <alignment horizontal="center"/>
    </xf>
    <xf numFmtId="40" fontId="4" fillId="3" borderId="12" xfId="0" applyNumberFormat="1" applyFont="1" applyFill="1" applyBorder="1" applyAlignment="1"/>
    <xf numFmtId="3" fontId="4" fillId="3" borderId="12" xfId="0" applyNumberFormat="1" applyFont="1" applyFill="1" applyBorder="1" applyAlignment="1">
      <alignment horizontal="left"/>
    </xf>
    <xf numFmtId="1" fontId="4" fillId="3" borderId="12" xfId="0" applyNumberFormat="1" applyFont="1" applyFill="1" applyBorder="1" applyAlignment="1"/>
    <xf numFmtId="0" fontId="4" fillId="0" borderId="12" xfId="0" applyNumberFormat="1" applyFont="1" applyBorder="1" applyAlignment="1"/>
    <xf numFmtId="0" fontId="5" fillId="0" borderId="12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40" fontId="5" fillId="12" borderId="17" xfId="0" applyNumberFormat="1" applyFont="1" applyFill="1" applyBorder="1" applyAlignment="1">
      <alignment horizontal="right"/>
    </xf>
    <xf numFmtId="0" fontId="4" fillId="12" borderId="26" xfId="0" applyNumberFormat="1" applyFont="1" applyFill="1" applyBorder="1" applyAlignment="1"/>
    <xf numFmtId="165" fontId="3" fillId="4" borderId="15" xfId="0" applyNumberFormat="1" applyFont="1" applyFill="1" applyBorder="1" applyAlignment="1">
      <alignment horizontal="center"/>
    </xf>
    <xf numFmtId="165" fontId="5" fillId="0" borderId="20" xfId="0" applyNumberFormat="1" applyFont="1" applyBorder="1" applyAlignment="1">
      <alignment horizontal="right"/>
    </xf>
    <xf numFmtId="165" fontId="5" fillId="3" borderId="20" xfId="0" applyNumberFormat="1" applyFont="1" applyFill="1" applyBorder="1" applyAlignment="1">
      <alignment horizontal="right"/>
    </xf>
    <xf numFmtId="165" fontId="5" fillId="0" borderId="24" xfId="0" applyNumberFormat="1" applyFont="1" applyBorder="1" applyAlignment="1">
      <alignment horizontal="right"/>
    </xf>
    <xf numFmtId="165" fontId="5" fillId="0" borderId="20" xfId="0" applyNumberFormat="1" applyFont="1" applyBorder="1" applyAlignment="1"/>
    <xf numFmtId="165" fontId="11" fillId="4" borderId="27" xfId="0" applyNumberFormat="1" applyFont="1" applyFill="1" applyBorder="1" applyAlignment="1">
      <alignment horizontal="right"/>
    </xf>
    <xf numFmtId="165" fontId="4" fillId="0" borderId="29" xfId="0" applyNumberFormat="1" applyFont="1" applyBorder="1" applyAlignment="1"/>
    <xf numFmtId="165" fontId="4" fillId="0" borderId="26" xfId="0" applyNumberFormat="1" applyFont="1" applyBorder="1" applyAlignment="1"/>
    <xf numFmtId="165" fontId="4" fillId="11" borderId="34" xfId="0" applyNumberFormat="1" applyFont="1" applyFill="1" applyBorder="1" applyAlignment="1">
      <alignment horizontal="right"/>
    </xf>
    <xf numFmtId="165" fontId="11" fillId="8" borderId="8" xfId="0" applyNumberFormat="1" applyFont="1" applyFill="1" applyBorder="1" applyAlignment="1">
      <alignment horizontal="right"/>
    </xf>
    <xf numFmtId="165" fontId="4" fillId="11" borderId="9" xfId="0" applyNumberFormat="1" applyFont="1" applyFill="1" applyBorder="1" applyAlignment="1"/>
    <xf numFmtId="165" fontId="4" fillId="3" borderId="3" xfId="0" applyNumberFormat="1" applyFont="1" applyFill="1" applyBorder="1" applyAlignment="1"/>
    <xf numFmtId="165" fontId="4" fillId="3" borderId="4" xfId="0" applyNumberFormat="1" applyFont="1" applyFill="1" applyBorder="1" applyAlignment="1"/>
    <xf numFmtId="165" fontId="4" fillId="3" borderId="12" xfId="0" applyNumberFormat="1" applyFont="1" applyFill="1" applyBorder="1" applyAlignment="1"/>
    <xf numFmtId="165" fontId="1" fillId="0" borderId="0" xfId="0" applyNumberFormat="1" applyFont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2B700"/>
      <rgbColor rgb="FFAAAAAA"/>
      <rgbColor rgb="FF00CFFF"/>
      <rgbColor rgb="FFD7CDED"/>
      <rgbColor rgb="FF69FFFF"/>
      <rgbColor rgb="FFFF0000"/>
      <rgbColor rgb="FFFFFFFF"/>
      <rgbColor rgb="FF0000FF"/>
      <rgbColor rgb="FFFFFF00"/>
      <rgbColor rgb="FF7F7F7F"/>
      <rgbColor rgb="FFA6CAF0"/>
      <rgbColor rgb="FFFFA8A8"/>
      <rgbColor rgb="FFC0C0C0"/>
      <rgbColor rgb="FFBBD0FD"/>
      <rgbColor rgb="FFE3E3E3"/>
      <rgbColor rgb="FFBFFFBF"/>
      <rgbColor rgb="FFFFFF80"/>
      <rgbColor rgb="FFBADEAF"/>
      <rgbColor rgb="FFC5E3EB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4"/>
  <sheetViews>
    <sheetView showGridLines="0" tabSelected="1" topLeftCell="A361" workbookViewId="0">
      <selection activeCell="E378" sqref="E378"/>
    </sheetView>
  </sheetViews>
  <sheetFormatPr defaultColWidth="5.59765625" defaultRowHeight="12" customHeight="1"/>
  <cols>
    <col min="1" max="1" width="12" style="1" customWidth="1"/>
    <col min="2" max="2" width="3.3984375" style="1" customWidth="1"/>
    <col min="3" max="3" width="24.19921875" style="1" customWidth="1"/>
    <col min="4" max="4" width="4.3984375" style="1" customWidth="1"/>
    <col min="5" max="5" width="4.5" style="1" customWidth="1"/>
    <col min="6" max="6" width="6.09765625" style="1" customWidth="1"/>
    <col min="7" max="7" width="6" style="1" customWidth="1"/>
    <col min="8" max="8" width="12.3984375" style="129" customWidth="1"/>
    <col min="9" max="9" width="2.09765625" style="1" customWidth="1"/>
    <col min="10" max="10" width="9.296875" style="1" customWidth="1"/>
    <col min="11" max="11" width="15.796875" style="1" customWidth="1"/>
    <col min="12" max="256" width="5.59765625" style="1" customWidth="1"/>
  </cols>
  <sheetData>
    <row r="1" spans="1:11" ht="17.100000000000001" customHeight="1">
      <c r="A1" s="2">
        <v>1100</v>
      </c>
      <c r="B1" s="3" t="s">
        <v>2</v>
      </c>
      <c r="C1" s="4"/>
      <c r="D1" s="5" t="s">
        <v>3</v>
      </c>
      <c r="E1" s="6"/>
      <c r="F1" s="7" t="s">
        <v>4</v>
      </c>
      <c r="G1" s="7" t="s">
        <v>5</v>
      </c>
      <c r="H1" s="115" t="s">
        <v>6</v>
      </c>
      <c r="I1" s="8"/>
      <c r="J1" s="9"/>
      <c r="K1" s="10"/>
    </row>
    <row r="2" spans="1:11" ht="15.95" customHeight="1">
      <c r="A2" s="11"/>
      <c r="B2" s="12"/>
      <c r="C2" s="13"/>
      <c r="D2" s="14"/>
      <c r="E2" s="13"/>
      <c r="F2" s="15"/>
      <c r="G2" s="16"/>
      <c r="H2" s="116"/>
      <c r="I2" s="17"/>
      <c r="J2" s="18"/>
      <c r="K2" s="19"/>
    </row>
    <row r="3" spans="1:11" ht="15.95" customHeight="1">
      <c r="A3" s="11"/>
      <c r="B3" s="12"/>
      <c r="C3" s="20" t="s">
        <v>7</v>
      </c>
      <c r="D3" s="14"/>
      <c r="E3" s="13"/>
      <c r="F3" s="15"/>
      <c r="G3" s="16"/>
      <c r="H3" s="116">
        <v>1</v>
      </c>
      <c r="I3" s="17"/>
      <c r="J3" s="21"/>
      <c r="K3" s="22"/>
    </row>
    <row r="4" spans="1:11" ht="15.95" customHeight="1">
      <c r="A4" s="11"/>
      <c r="B4" s="12"/>
      <c r="C4" s="23"/>
      <c r="D4" s="14"/>
      <c r="E4" s="13"/>
      <c r="F4" s="15"/>
      <c r="G4" s="16"/>
      <c r="H4" s="116"/>
      <c r="I4" s="17"/>
      <c r="J4" s="24"/>
      <c r="K4" s="19"/>
    </row>
    <row r="5" spans="1:11" ht="15.95" customHeight="1">
      <c r="A5" s="11"/>
      <c r="B5" s="12"/>
      <c r="C5" s="20" t="s">
        <v>8</v>
      </c>
      <c r="D5" s="14"/>
      <c r="E5" s="13"/>
      <c r="F5" s="15"/>
      <c r="G5" s="16"/>
      <c r="H5" s="116">
        <v>1</v>
      </c>
      <c r="I5" s="17"/>
      <c r="J5" s="18"/>
      <c r="K5" s="19"/>
    </row>
    <row r="6" spans="1:11" ht="15.95" customHeight="1">
      <c r="A6" s="11"/>
      <c r="B6" s="12"/>
      <c r="C6" s="23"/>
      <c r="D6" s="14"/>
      <c r="E6" s="13"/>
      <c r="F6" s="15"/>
      <c r="G6" s="16"/>
      <c r="H6" s="116"/>
      <c r="I6" s="17"/>
      <c r="J6" s="18"/>
      <c r="K6" s="19"/>
    </row>
    <row r="7" spans="1:11" ht="15.95" customHeight="1">
      <c r="A7" s="11"/>
      <c r="B7" s="12"/>
      <c r="C7" s="20" t="s">
        <v>9</v>
      </c>
      <c r="D7" s="14"/>
      <c r="E7" s="13"/>
      <c r="F7" s="15"/>
      <c r="G7" s="16"/>
      <c r="H7" s="116">
        <v>300</v>
      </c>
      <c r="I7" s="17"/>
      <c r="J7" s="18"/>
      <c r="K7" s="19"/>
    </row>
    <row r="8" spans="1:11" ht="15.95" customHeight="1">
      <c r="A8" s="11"/>
      <c r="B8" s="12"/>
      <c r="C8" s="13"/>
      <c r="D8" s="14"/>
      <c r="E8" s="13"/>
      <c r="F8" s="15"/>
      <c r="G8" s="16"/>
      <c r="H8" s="116"/>
      <c r="I8" s="17"/>
      <c r="J8" s="18"/>
      <c r="K8" s="19"/>
    </row>
    <row r="9" spans="1:11" ht="15.95" customHeight="1">
      <c r="A9" s="11"/>
      <c r="B9" s="12"/>
      <c r="C9" s="25" t="s">
        <v>10</v>
      </c>
      <c r="D9" s="14"/>
      <c r="E9" s="13"/>
      <c r="F9" s="26"/>
      <c r="G9" s="27"/>
      <c r="H9" s="117">
        <f>SUM(H3:H8)</f>
        <v>302</v>
      </c>
      <c r="I9" s="17"/>
      <c r="J9" s="18"/>
      <c r="K9" s="19"/>
    </row>
    <row r="10" spans="1:11" ht="15.95" customHeight="1">
      <c r="A10" s="28"/>
      <c r="B10" s="29"/>
      <c r="C10" s="30"/>
      <c r="D10" s="31"/>
      <c r="E10" s="30"/>
      <c r="F10" s="32"/>
      <c r="G10" s="33"/>
      <c r="H10" s="118"/>
      <c r="I10" s="17"/>
      <c r="J10" s="18"/>
      <c r="K10" s="19"/>
    </row>
    <row r="11" spans="1:11" ht="17.100000000000001" customHeight="1">
      <c r="A11" s="2">
        <v>1200</v>
      </c>
      <c r="B11" s="3" t="s">
        <v>11</v>
      </c>
      <c r="C11" s="34"/>
      <c r="D11" s="5" t="s">
        <v>3</v>
      </c>
      <c r="E11" s="6"/>
      <c r="F11" s="7" t="s">
        <v>4</v>
      </c>
      <c r="G11" s="35"/>
      <c r="H11" s="115" t="s">
        <v>6</v>
      </c>
      <c r="I11" s="17"/>
      <c r="J11" s="18"/>
      <c r="K11" s="19"/>
    </row>
    <row r="12" spans="1:11" ht="15.95" customHeight="1">
      <c r="A12" s="11"/>
      <c r="B12" s="12"/>
      <c r="C12" s="13"/>
      <c r="D12" s="14"/>
      <c r="E12" s="13"/>
      <c r="F12" s="15"/>
      <c r="G12" s="16"/>
      <c r="H12" s="116"/>
      <c r="I12" s="17"/>
      <c r="J12" s="18"/>
      <c r="K12" s="19"/>
    </row>
    <row r="13" spans="1:11" ht="15.95" customHeight="1">
      <c r="A13" s="11"/>
      <c r="B13" s="12"/>
      <c r="C13" s="36" t="s">
        <v>12</v>
      </c>
      <c r="D13" s="14">
        <v>1</v>
      </c>
      <c r="E13" s="36" t="s">
        <v>13</v>
      </c>
      <c r="F13" s="15">
        <v>20000</v>
      </c>
      <c r="G13" s="37">
        <v>1</v>
      </c>
      <c r="H13" s="116">
        <f>G13*F13*D13</f>
        <v>20000</v>
      </c>
      <c r="I13" s="17"/>
      <c r="J13" s="18"/>
      <c r="K13" s="19"/>
    </row>
    <row r="14" spans="1:11" ht="15.95" customHeight="1">
      <c r="A14" s="11"/>
      <c r="B14" s="12"/>
      <c r="C14" s="23"/>
      <c r="D14" s="14"/>
      <c r="E14" s="13"/>
      <c r="F14" s="15"/>
      <c r="G14" s="16"/>
      <c r="H14" s="116"/>
      <c r="I14" s="17"/>
      <c r="J14" s="18"/>
      <c r="K14" s="19"/>
    </row>
    <row r="15" spans="1:11" ht="15.95" customHeight="1">
      <c r="A15" s="11"/>
      <c r="B15" s="12"/>
      <c r="C15" s="20" t="s">
        <v>14</v>
      </c>
      <c r="D15" s="14">
        <v>6</v>
      </c>
      <c r="E15" s="36" t="s">
        <v>13</v>
      </c>
      <c r="F15" s="15">
        <v>10000</v>
      </c>
      <c r="G15" s="37">
        <v>1</v>
      </c>
      <c r="H15" s="116">
        <f>SUM(D15*F15)*G15</f>
        <v>60000</v>
      </c>
      <c r="I15" s="17"/>
      <c r="J15" s="18"/>
      <c r="K15" s="19"/>
    </row>
    <row r="16" spans="1:11" ht="15.95" customHeight="1">
      <c r="A16" s="11"/>
      <c r="B16" s="12"/>
      <c r="C16" s="23"/>
      <c r="D16" s="14"/>
      <c r="E16" s="13"/>
      <c r="F16" s="15"/>
      <c r="G16" s="16"/>
      <c r="H16" s="116"/>
      <c r="I16" s="17"/>
      <c r="J16" s="18"/>
      <c r="K16" s="19"/>
    </row>
    <row r="17" spans="1:11" ht="15.95" customHeight="1">
      <c r="A17" s="11"/>
      <c r="B17" s="12"/>
      <c r="C17" s="38"/>
      <c r="D17" s="14"/>
      <c r="E17" s="39"/>
      <c r="F17" s="40"/>
      <c r="G17" s="16"/>
      <c r="H17" s="116"/>
      <c r="I17" s="17"/>
      <c r="J17" s="18"/>
      <c r="K17" s="19"/>
    </row>
    <row r="18" spans="1:11" ht="15.95" customHeight="1">
      <c r="A18" s="11"/>
      <c r="B18" s="12"/>
      <c r="C18" s="23"/>
      <c r="D18" s="14"/>
      <c r="E18" s="13"/>
      <c r="F18" s="15"/>
      <c r="G18" s="16"/>
      <c r="H18" s="116"/>
      <c r="I18" s="17"/>
      <c r="J18" s="18"/>
      <c r="K18" s="19"/>
    </row>
    <row r="19" spans="1:11" ht="15.95" customHeight="1">
      <c r="A19" s="11"/>
      <c r="B19" s="12"/>
      <c r="C19" s="20" t="s">
        <v>15</v>
      </c>
      <c r="D19" s="14"/>
      <c r="E19" s="13"/>
      <c r="F19" s="15"/>
      <c r="G19" s="16"/>
      <c r="H19" s="116">
        <v>30000</v>
      </c>
      <c r="I19" s="17"/>
      <c r="J19" s="18"/>
      <c r="K19" s="19"/>
    </row>
    <row r="20" spans="1:11" ht="15.95" customHeight="1">
      <c r="A20" s="11"/>
      <c r="B20" s="12"/>
      <c r="C20" s="20" t="s">
        <v>16</v>
      </c>
      <c r="D20" s="14"/>
      <c r="E20" s="13"/>
      <c r="F20" s="15"/>
      <c r="G20" s="16"/>
      <c r="H20" s="116">
        <v>40000</v>
      </c>
      <c r="I20" s="17"/>
      <c r="J20" s="18"/>
      <c r="K20" s="19"/>
    </row>
    <row r="21" spans="1:11" ht="15.95" customHeight="1">
      <c r="A21" s="11"/>
      <c r="B21" s="12"/>
      <c r="C21" s="13"/>
      <c r="D21" s="14"/>
      <c r="E21" s="13"/>
      <c r="F21" s="15"/>
      <c r="G21" s="16"/>
      <c r="H21" s="116"/>
      <c r="I21" s="17"/>
      <c r="J21" s="18"/>
      <c r="K21" s="19"/>
    </row>
    <row r="22" spans="1:11" ht="15.95" customHeight="1">
      <c r="A22" s="11"/>
      <c r="B22" s="12"/>
      <c r="C22" s="41" t="s">
        <v>17</v>
      </c>
      <c r="D22" s="14"/>
      <c r="E22" s="13"/>
      <c r="F22" s="15"/>
      <c r="G22" s="16"/>
      <c r="H22" s="116">
        <f>SUM(H13:H21)</f>
        <v>150000</v>
      </c>
      <c r="I22" s="17"/>
      <c r="J22" s="18"/>
      <c r="K22" s="19"/>
    </row>
    <row r="23" spans="1:11" ht="15.95" customHeight="1">
      <c r="A23" s="28"/>
      <c r="B23" s="29"/>
      <c r="C23" s="30"/>
      <c r="D23" s="31"/>
      <c r="E23" s="30"/>
      <c r="F23" s="32"/>
      <c r="G23" s="33"/>
      <c r="H23" s="118"/>
      <c r="I23" s="17"/>
      <c r="J23" s="18"/>
      <c r="K23" s="19"/>
    </row>
    <row r="24" spans="1:11" ht="17.100000000000001" customHeight="1">
      <c r="A24" s="2">
        <v>1300</v>
      </c>
      <c r="B24" s="3" t="s">
        <v>18</v>
      </c>
      <c r="C24" s="34"/>
      <c r="D24" s="5" t="s">
        <v>3</v>
      </c>
      <c r="E24" s="6"/>
      <c r="F24" s="7" t="s">
        <v>4</v>
      </c>
      <c r="G24" s="35"/>
      <c r="H24" s="115" t="s">
        <v>6</v>
      </c>
      <c r="I24" s="17"/>
      <c r="J24" s="18"/>
      <c r="K24" s="19"/>
    </row>
    <row r="25" spans="1:11" ht="15.95" customHeight="1">
      <c r="A25" s="11"/>
      <c r="B25" s="12"/>
      <c r="C25" s="13"/>
      <c r="D25" s="14"/>
      <c r="E25" s="13"/>
      <c r="F25" s="15"/>
      <c r="G25" s="16"/>
      <c r="H25" s="116"/>
      <c r="I25" s="17"/>
      <c r="J25" s="18"/>
      <c r="K25" s="19"/>
    </row>
    <row r="26" spans="1:11" ht="15.95" customHeight="1">
      <c r="A26" s="11"/>
      <c r="B26" s="12"/>
      <c r="C26" s="39"/>
      <c r="D26" s="14"/>
      <c r="E26" s="39"/>
      <c r="F26" s="40"/>
      <c r="G26" s="40"/>
      <c r="H26" s="116"/>
      <c r="I26" s="17"/>
      <c r="J26" s="18"/>
      <c r="K26" s="19"/>
    </row>
    <row r="27" spans="1:11" ht="15.95" customHeight="1">
      <c r="A27" s="11"/>
      <c r="B27" s="12"/>
      <c r="C27" s="23"/>
      <c r="D27" s="14"/>
      <c r="E27" s="13"/>
      <c r="F27" s="15"/>
      <c r="G27" s="16"/>
      <c r="H27" s="116"/>
      <c r="I27" s="17"/>
      <c r="J27" s="18"/>
      <c r="K27" s="19"/>
    </row>
    <row r="28" spans="1:11" ht="15.95" customHeight="1">
      <c r="A28" s="11"/>
      <c r="B28" s="12"/>
      <c r="C28" s="38"/>
      <c r="D28" s="14"/>
      <c r="E28" s="39"/>
      <c r="F28" s="15"/>
      <c r="G28" s="40"/>
      <c r="H28" s="116"/>
      <c r="I28" s="17"/>
      <c r="J28" s="18"/>
      <c r="K28" s="19"/>
    </row>
    <row r="29" spans="1:11" ht="15.95" customHeight="1">
      <c r="A29" s="11"/>
      <c r="B29" s="12"/>
      <c r="C29" s="23"/>
      <c r="D29" s="14"/>
      <c r="E29" s="13"/>
      <c r="F29" s="15"/>
      <c r="G29" s="16"/>
      <c r="H29" s="116"/>
      <c r="I29" s="17"/>
      <c r="J29" s="18"/>
      <c r="K29" s="19"/>
    </row>
    <row r="30" spans="1:11" ht="15.95" customHeight="1">
      <c r="A30" s="11"/>
      <c r="B30" s="12"/>
      <c r="C30" s="20" t="s">
        <v>19</v>
      </c>
      <c r="D30" s="14">
        <v>1</v>
      </c>
      <c r="E30" s="36" t="s">
        <v>13</v>
      </c>
      <c r="F30" s="37" t="s">
        <v>20</v>
      </c>
      <c r="G30" s="16"/>
      <c r="H30" s="116">
        <v>40000</v>
      </c>
      <c r="I30" s="17"/>
      <c r="J30" s="18"/>
      <c r="K30" s="19"/>
    </row>
    <row r="31" spans="1:11" ht="15.95" customHeight="1">
      <c r="A31" s="11"/>
      <c r="B31" s="12"/>
      <c r="C31" s="23"/>
      <c r="D31" s="14"/>
      <c r="E31" s="13"/>
      <c r="F31" s="15"/>
      <c r="G31" s="16"/>
      <c r="H31" s="116"/>
      <c r="I31" s="17"/>
      <c r="J31" s="18"/>
      <c r="K31" s="19"/>
    </row>
    <row r="32" spans="1:11" ht="15.95" customHeight="1">
      <c r="A32" s="11"/>
      <c r="B32" s="12"/>
      <c r="C32" s="38"/>
      <c r="D32" s="14"/>
      <c r="E32" s="13"/>
      <c r="F32" s="15"/>
      <c r="G32" s="16"/>
      <c r="H32" s="116"/>
      <c r="I32" s="17"/>
      <c r="J32" s="18"/>
      <c r="K32" s="19"/>
    </row>
    <row r="33" spans="1:11" ht="15.95" customHeight="1">
      <c r="A33" s="11"/>
      <c r="B33" s="12"/>
      <c r="C33" s="38"/>
      <c r="D33" s="14"/>
      <c r="E33" s="13"/>
      <c r="F33" s="15"/>
      <c r="G33" s="16"/>
      <c r="H33" s="116"/>
      <c r="I33" s="17"/>
      <c r="J33" s="18"/>
      <c r="K33" s="19"/>
    </row>
    <row r="34" spans="1:11" ht="15.95" customHeight="1">
      <c r="A34" s="11"/>
      <c r="B34" s="12"/>
      <c r="C34" s="13"/>
      <c r="D34" s="14"/>
      <c r="E34" s="13"/>
      <c r="F34" s="15"/>
      <c r="G34" s="16"/>
      <c r="H34" s="116"/>
      <c r="I34" s="17"/>
      <c r="J34" s="18"/>
      <c r="K34" s="19"/>
    </row>
    <row r="35" spans="1:11" ht="15.95" customHeight="1">
      <c r="A35" s="11"/>
      <c r="B35" s="12"/>
      <c r="C35" s="41" t="s">
        <v>21</v>
      </c>
      <c r="D35" s="14"/>
      <c r="E35" s="13"/>
      <c r="F35" s="15"/>
      <c r="G35" s="16"/>
      <c r="H35" s="116">
        <f>SUM(H26:H34)</f>
        <v>40000</v>
      </c>
      <c r="I35" s="17"/>
      <c r="J35" s="18"/>
      <c r="K35" s="19"/>
    </row>
    <row r="36" spans="1:11" ht="15.95" customHeight="1">
      <c r="A36" s="28"/>
      <c r="B36" s="29"/>
      <c r="C36" s="30"/>
      <c r="D36" s="31"/>
      <c r="E36" s="30"/>
      <c r="F36" s="32"/>
      <c r="G36" s="33"/>
      <c r="H36" s="118"/>
      <c r="I36" s="17"/>
      <c r="J36" s="18"/>
      <c r="K36" s="19"/>
    </row>
    <row r="37" spans="1:11" ht="17.100000000000001" customHeight="1">
      <c r="A37" s="2">
        <v>1400</v>
      </c>
      <c r="B37" s="3" t="s">
        <v>22</v>
      </c>
      <c r="C37" s="34"/>
      <c r="D37" s="5" t="s">
        <v>3</v>
      </c>
      <c r="E37" s="6"/>
      <c r="F37" s="7" t="s">
        <v>4</v>
      </c>
      <c r="G37" s="35"/>
      <c r="H37" s="115" t="s">
        <v>6</v>
      </c>
      <c r="I37" s="17"/>
      <c r="J37" s="18"/>
      <c r="K37" s="19"/>
    </row>
    <row r="38" spans="1:11" ht="15.95" customHeight="1">
      <c r="A38" s="11"/>
      <c r="B38" s="12"/>
      <c r="C38" s="13"/>
      <c r="D38" s="14"/>
      <c r="E38" s="13"/>
      <c r="F38" s="15"/>
      <c r="G38" s="16"/>
      <c r="H38" s="116"/>
      <c r="I38" s="17"/>
      <c r="J38" s="18"/>
      <c r="K38" s="19"/>
    </row>
    <row r="39" spans="1:11" ht="15.95" customHeight="1">
      <c r="A39" s="11"/>
      <c r="B39" s="12"/>
      <c r="C39" s="20" t="s">
        <v>23</v>
      </c>
      <c r="D39" s="14"/>
      <c r="E39" s="13"/>
      <c r="F39" s="15"/>
      <c r="G39" s="16"/>
      <c r="H39" s="116"/>
      <c r="I39" s="17"/>
      <c r="J39" s="18"/>
      <c r="K39" s="19"/>
    </row>
    <row r="40" spans="1:11" ht="15.95" customHeight="1">
      <c r="A40" s="11"/>
      <c r="B40" s="12"/>
      <c r="C40" s="36" t="s">
        <v>24</v>
      </c>
      <c r="D40" s="14">
        <v>20</v>
      </c>
      <c r="E40" s="36" t="s">
        <v>0</v>
      </c>
      <c r="F40" s="42">
        <v>20000</v>
      </c>
      <c r="G40" s="37">
        <v>1</v>
      </c>
      <c r="H40" s="116">
        <f>(D40*F40)*G40</f>
        <v>400000</v>
      </c>
      <c r="I40" s="17"/>
      <c r="J40" s="18"/>
      <c r="K40" s="19"/>
    </row>
    <row r="41" spans="1:11" ht="15.95" customHeight="1">
      <c r="A41" s="11"/>
      <c r="B41" s="12"/>
      <c r="C41" s="20" t="s">
        <v>25</v>
      </c>
      <c r="D41" s="14">
        <v>3</v>
      </c>
      <c r="E41" s="36" t="s">
        <v>1</v>
      </c>
      <c r="F41" s="15">
        <v>4000</v>
      </c>
      <c r="G41" s="37">
        <v>2</v>
      </c>
      <c r="H41" s="116">
        <f>(D41*F41)*G41</f>
        <v>24000</v>
      </c>
      <c r="I41" s="17"/>
      <c r="J41" s="18"/>
      <c r="K41" s="19"/>
    </row>
    <row r="42" spans="1:11" ht="15.95" customHeight="1">
      <c r="A42" s="11"/>
      <c r="B42" s="12"/>
      <c r="C42" s="20" t="s">
        <v>26</v>
      </c>
      <c r="D42" s="14">
        <v>3</v>
      </c>
      <c r="E42" s="36" t="s">
        <v>1</v>
      </c>
      <c r="F42" s="15">
        <v>4000</v>
      </c>
      <c r="G42" s="37">
        <v>9</v>
      </c>
      <c r="H42" s="116">
        <f>(D42*F42)*G42</f>
        <v>108000</v>
      </c>
      <c r="I42" s="17"/>
      <c r="J42" s="18"/>
      <c r="K42" s="19"/>
    </row>
    <row r="43" spans="1:11" ht="15.95" customHeight="1">
      <c r="A43" s="11"/>
      <c r="B43" s="12"/>
      <c r="C43" s="20" t="s">
        <v>27</v>
      </c>
      <c r="D43" s="14">
        <v>10</v>
      </c>
      <c r="E43" s="36" t="s">
        <v>0</v>
      </c>
      <c r="F43" s="15">
        <v>700</v>
      </c>
      <c r="G43" s="37">
        <v>7</v>
      </c>
      <c r="H43" s="116">
        <f>SUM(D43*F43)*G43</f>
        <v>49000</v>
      </c>
      <c r="I43" s="17"/>
      <c r="J43" s="18"/>
      <c r="K43" s="19"/>
    </row>
    <row r="44" spans="1:11" ht="15.95" customHeight="1">
      <c r="A44" s="11"/>
      <c r="B44" s="12"/>
      <c r="C44" s="20" t="s">
        <v>28</v>
      </c>
      <c r="D44" s="14"/>
      <c r="E44" s="13"/>
      <c r="F44" s="37"/>
      <c r="G44" s="16"/>
      <c r="H44" s="116">
        <v>3000</v>
      </c>
      <c r="I44" s="17"/>
      <c r="J44" s="18"/>
      <c r="K44" s="19"/>
    </row>
    <row r="45" spans="1:11" ht="15.95" customHeight="1">
      <c r="A45" s="11"/>
      <c r="B45" s="12"/>
      <c r="C45" s="38"/>
      <c r="D45" s="14"/>
      <c r="E45" s="39"/>
      <c r="F45" s="113"/>
      <c r="G45" s="40"/>
      <c r="H45" s="116"/>
      <c r="I45" s="17"/>
      <c r="J45" s="18"/>
      <c r="K45" s="19"/>
    </row>
    <row r="46" spans="1:11" ht="15.95" customHeight="1">
      <c r="A46" s="11"/>
      <c r="B46" s="12"/>
      <c r="C46" s="23"/>
      <c r="D46" s="14"/>
      <c r="E46" s="13"/>
      <c r="F46" s="113"/>
      <c r="G46" s="16"/>
      <c r="H46" s="116"/>
      <c r="I46" s="17"/>
      <c r="J46" s="18"/>
      <c r="K46" s="19"/>
    </row>
    <row r="47" spans="1:11" ht="15.95" customHeight="1">
      <c r="A47" s="11"/>
      <c r="B47" s="12"/>
      <c r="C47" s="38"/>
      <c r="D47" s="14"/>
      <c r="E47" s="39"/>
      <c r="F47" s="113"/>
      <c r="G47" s="40"/>
      <c r="H47" s="116"/>
      <c r="I47" s="17"/>
      <c r="J47" s="18"/>
      <c r="K47" s="19"/>
    </row>
    <row r="48" spans="1:11" ht="15.95" customHeight="1">
      <c r="A48" s="11"/>
      <c r="B48" s="12"/>
      <c r="C48" s="23"/>
      <c r="D48" s="14"/>
      <c r="E48" s="13"/>
      <c r="F48" s="15"/>
      <c r="G48" s="16"/>
      <c r="H48" s="116"/>
      <c r="I48" s="17"/>
      <c r="J48" s="18"/>
      <c r="K48" s="19"/>
    </row>
    <row r="49" spans="1:11" ht="15.95" customHeight="1">
      <c r="A49" s="11"/>
      <c r="B49" s="12"/>
      <c r="C49" s="20" t="s">
        <v>30</v>
      </c>
      <c r="D49" s="14"/>
      <c r="E49" s="13"/>
      <c r="F49" s="15">
        <v>0.18</v>
      </c>
      <c r="G49" s="15">
        <f>SUM(H40+H43+H41+H42+H45+H47)</f>
        <v>581000</v>
      </c>
      <c r="H49" s="119">
        <f>SUM(G49*F49)</f>
        <v>104580</v>
      </c>
      <c r="I49" s="17"/>
      <c r="J49" s="18"/>
      <c r="K49" s="19"/>
    </row>
    <row r="50" spans="1:11" ht="15.95" customHeight="1">
      <c r="A50" s="11"/>
      <c r="B50" s="12"/>
      <c r="C50" s="23"/>
      <c r="D50" s="14"/>
      <c r="E50" s="13"/>
      <c r="F50" s="15"/>
      <c r="G50" s="15"/>
      <c r="H50" s="119"/>
      <c r="I50" s="17"/>
      <c r="J50" s="18"/>
      <c r="K50" s="19"/>
    </row>
    <row r="51" spans="1:11" ht="15.95" customHeight="1">
      <c r="A51" s="11"/>
      <c r="B51" s="12"/>
      <c r="C51" s="20" t="s">
        <v>31</v>
      </c>
      <c r="D51" s="14">
        <v>15</v>
      </c>
      <c r="E51" s="36" t="s">
        <v>0</v>
      </c>
      <c r="F51" s="15">
        <v>50</v>
      </c>
      <c r="G51" s="15">
        <v>30</v>
      </c>
      <c r="H51" s="116">
        <f>(D51*F51)*G51</f>
        <v>22500</v>
      </c>
      <c r="I51" s="17"/>
      <c r="J51" s="18"/>
      <c r="K51" s="19"/>
    </row>
    <row r="52" spans="1:11" ht="15.95" customHeight="1">
      <c r="A52" s="11"/>
      <c r="B52" s="12"/>
      <c r="C52" s="23"/>
      <c r="D52" s="14"/>
      <c r="E52" s="13"/>
      <c r="F52" s="15"/>
      <c r="G52" s="16"/>
      <c r="H52" s="116"/>
      <c r="I52" s="17"/>
      <c r="J52" s="18"/>
      <c r="K52" s="19"/>
    </row>
    <row r="53" spans="1:11" ht="15.95" customHeight="1">
      <c r="A53" s="11"/>
      <c r="B53" s="12"/>
      <c r="C53" s="38"/>
      <c r="D53" s="14"/>
      <c r="E53" s="39"/>
      <c r="F53" s="15"/>
      <c r="G53" s="40"/>
      <c r="H53" s="116"/>
      <c r="I53" s="17"/>
      <c r="J53" s="18"/>
      <c r="K53" s="19"/>
    </row>
    <row r="54" spans="1:11" ht="15.95" customHeight="1">
      <c r="A54" s="11"/>
      <c r="B54" s="12"/>
      <c r="C54" s="13"/>
      <c r="D54" s="14"/>
      <c r="E54" s="13"/>
      <c r="F54" s="15"/>
      <c r="G54" s="16"/>
      <c r="H54" s="116"/>
      <c r="I54" s="17"/>
      <c r="J54" s="18"/>
      <c r="K54" s="19"/>
    </row>
    <row r="55" spans="1:11" ht="15.95" customHeight="1">
      <c r="A55" s="11"/>
      <c r="B55" s="12"/>
      <c r="C55" s="41" t="s">
        <v>32</v>
      </c>
      <c r="D55" s="14"/>
      <c r="E55" s="13"/>
      <c r="F55" s="15"/>
      <c r="G55" s="16"/>
      <c r="H55" s="116">
        <f>SUM(H40:H54)</f>
        <v>711080</v>
      </c>
      <c r="I55" s="17"/>
      <c r="J55" s="18"/>
      <c r="K55" s="19"/>
    </row>
    <row r="56" spans="1:11" ht="15.95" customHeight="1">
      <c r="A56" s="28"/>
      <c r="B56" s="29"/>
      <c r="C56" s="30"/>
      <c r="D56" s="31"/>
      <c r="E56" s="30"/>
      <c r="F56" s="32"/>
      <c r="G56" s="33"/>
      <c r="H56" s="118"/>
      <c r="I56" s="17"/>
      <c r="J56" s="18"/>
      <c r="K56" s="19"/>
    </row>
    <row r="57" spans="1:11" ht="17.100000000000001" customHeight="1">
      <c r="A57" s="2">
        <v>1500</v>
      </c>
      <c r="B57" s="3" t="s">
        <v>33</v>
      </c>
      <c r="C57" s="34"/>
      <c r="D57" s="5" t="s">
        <v>3</v>
      </c>
      <c r="E57" s="6"/>
      <c r="F57" s="7" t="s">
        <v>4</v>
      </c>
      <c r="G57" s="35"/>
      <c r="H57" s="115" t="s">
        <v>6</v>
      </c>
      <c r="I57" s="17"/>
      <c r="J57" s="18"/>
      <c r="K57" s="19"/>
    </row>
    <row r="58" spans="1:11" ht="15.95" customHeight="1">
      <c r="A58" s="11"/>
      <c r="B58" s="12"/>
      <c r="C58" s="13"/>
      <c r="D58" s="14"/>
      <c r="E58" s="13"/>
      <c r="F58" s="15"/>
      <c r="G58" s="16"/>
      <c r="H58" s="116"/>
      <c r="I58" s="17"/>
      <c r="J58" s="18"/>
      <c r="K58" s="19"/>
    </row>
    <row r="59" spans="1:11" ht="15.95" customHeight="1">
      <c r="A59" s="11"/>
      <c r="B59" s="12"/>
      <c r="C59" s="20" t="s">
        <v>34</v>
      </c>
      <c r="D59" s="14">
        <v>7</v>
      </c>
      <c r="E59" s="36" t="s">
        <v>0</v>
      </c>
      <c r="F59" s="15">
        <v>2000</v>
      </c>
      <c r="G59" s="37">
        <v>20</v>
      </c>
      <c r="H59" s="116">
        <f>(D59*F59)*G59</f>
        <v>280000</v>
      </c>
      <c r="I59" s="17"/>
      <c r="J59" s="18"/>
      <c r="K59" s="19"/>
    </row>
    <row r="60" spans="1:11" ht="15.95" customHeight="1">
      <c r="A60" s="11"/>
      <c r="B60" s="12"/>
      <c r="C60" s="13"/>
      <c r="D60" s="14"/>
      <c r="E60" s="13"/>
      <c r="F60" s="15"/>
      <c r="G60" s="16"/>
      <c r="H60" s="116"/>
      <c r="I60" s="17"/>
      <c r="J60" s="18"/>
      <c r="K60" s="19"/>
    </row>
    <row r="61" spans="1:11" ht="15.95" customHeight="1">
      <c r="A61" s="11"/>
      <c r="B61" s="12"/>
      <c r="C61" s="41" t="s">
        <v>35</v>
      </c>
      <c r="D61" s="14"/>
      <c r="E61" s="13"/>
      <c r="F61" s="15"/>
      <c r="G61" s="16"/>
      <c r="H61" s="116">
        <f>SUM(H59:H60)</f>
        <v>280000</v>
      </c>
      <c r="I61" s="17"/>
      <c r="J61" s="18"/>
      <c r="K61" s="19"/>
    </row>
    <row r="62" spans="1:11" ht="15.95" customHeight="1">
      <c r="A62" s="11"/>
      <c r="B62" s="12"/>
      <c r="C62" s="13"/>
      <c r="D62" s="14"/>
      <c r="E62" s="13"/>
      <c r="F62" s="15"/>
      <c r="G62" s="16"/>
      <c r="H62" s="116"/>
      <c r="I62" s="17"/>
      <c r="J62" s="18"/>
      <c r="K62" s="19"/>
    </row>
    <row r="63" spans="1:11" ht="17.100000000000001" customHeight="1">
      <c r="A63" s="45"/>
      <c r="B63" s="46"/>
      <c r="C63" s="47"/>
      <c r="D63" s="48"/>
      <c r="E63" s="49" t="s">
        <v>36</v>
      </c>
      <c r="F63" s="50"/>
      <c r="G63" s="51"/>
      <c r="H63" s="120">
        <f>H9+H22+H35+H55+H61</f>
        <v>1181382</v>
      </c>
      <c r="I63" s="17"/>
      <c r="J63" s="18"/>
      <c r="K63" s="19"/>
    </row>
    <row r="64" spans="1:11" ht="15.95" customHeight="1">
      <c r="A64" s="52"/>
      <c r="B64" s="53"/>
      <c r="C64" s="53"/>
      <c r="D64" s="54"/>
      <c r="E64" s="53"/>
      <c r="F64" s="53"/>
      <c r="G64" s="53"/>
      <c r="H64" s="121"/>
      <c r="I64" s="55"/>
      <c r="J64" s="18"/>
      <c r="K64" s="19"/>
    </row>
    <row r="65" spans="1:11" ht="17.100000000000001" customHeight="1">
      <c r="A65" s="2">
        <v>2000</v>
      </c>
      <c r="B65" s="3" t="s">
        <v>37</v>
      </c>
      <c r="C65" s="4"/>
      <c r="D65" s="5" t="s">
        <v>3</v>
      </c>
      <c r="E65" s="6"/>
      <c r="F65" s="7" t="s">
        <v>4</v>
      </c>
      <c r="G65" s="35"/>
      <c r="H65" s="115" t="s">
        <v>6</v>
      </c>
      <c r="I65" s="17"/>
      <c r="J65" s="56"/>
      <c r="K65" s="57"/>
    </row>
    <row r="66" spans="1:11" ht="15.95" customHeight="1">
      <c r="A66" s="11"/>
      <c r="B66" s="12"/>
      <c r="C66" s="13"/>
      <c r="D66" s="14"/>
      <c r="E66" s="13"/>
      <c r="F66" s="15"/>
      <c r="G66" s="16"/>
      <c r="H66" s="116"/>
      <c r="I66" s="17"/>
      <c r="J66" s="18"/>
      <c r="K66" s="19"/>
    </row>
    <row r="67" spans="1:11" ht="15.95" customHeight="1">
      <c r="A67" s="11"/>
      <c r="B67" s="12"/>
      <c r="C67" s="36" t="s">
        <v>38</v>
      </c>
      <c r="D67" s="14">
        <v>18</v>
      </c>
      <c r="E67" s="36" t="s">
        <v>0</v>
      </c>
      <c r="F67" s="42">
        <v>100</v>
      </c>
      <c r="G67" s="16"/>
      <c r="H67" s="116">
        <f>D67*F67</f>
        <v>1800</v>
      </c>
      <c r="I67" s="17"/>
      <c r="J67" s="18"/>
      <c r="K67" s="19"/>
    </row>
    <row r="68" spans="1:11" ht="15.95" customHeight="1">
      <c r="A68" s="11"/>
      <c r="B68" s="12"/>
      <c r="C68" s="13"/>
      <c r="D68" s="14"/>
      <c r="E68" s="13"/>
      <c r="F68" s="15"/>
      <c r="G68" s="16"/>
      <c r="H68" s="116"/>
      <c r="I68" s="17"/>
      <c r="J68" s="18"/>
      <c r="K68" s="19"/>
    </row>
    <row r="69" spans="1:11" ht="15.95" customHeight="1">
      <c r="A69" s="11"/>
      <c r="B69" s="12"/>
      <c r="C69" s="36" t="s">
        <v>39</v>
      </c>
      <c r="D69" s="14">
        <v>15</v>
      </c>
      <c r="E69" s="36" t="s">
        <v>0</v>
      </c>
      <c r="F69" s="42">
        <v>100</v>
      </c>
      <c r="G69" s="16"/>
      <c r="H69" s="116">
        <f>D69*F69</f>
        <v>1500</v>
      </c>
      <c r="I69" s="17"/>
      <c r="J69" s="18"/>
      <c r="K69" s="19"/>
    </row>
    <row r="70" spans="1:11" ht="15.95" customHeight="1">
      <c r="A70" s="11"/>
      <c r="B70" s="12"/>
      <c r="C70" s="13"/>
      <c r="D70" s="14"/>
      <c r="E70" s="13"/>
      <c r="F70" s="15"/>
      <c r="G70" s="16"/>
      <c r="H70" s="116"/>
      <c r="I70" s="17"/>
      <c r="J70" s="18"/>
      <c r="K70" s="19"/>
    </row>
    <row r="71" spans="1:11" ht="15.95" customHeight="1">
      <c r="A71" s="11"/>
      <c r="B71" s="12"/>
      <c r="C71" s="20" t="s">
        <v>40</v>
      </c>
      <c r="D71" s="14">
        <v>30</v>
      </c>
      <c r="E71" s="36" t="s">
        <v>0</v>
      </c>
      <c r="F71" s="42">
        <v>250</v>
      </c>
      <c r="G71" s="16"/>
      <c r="H71" s="116">
        <f>D71*F71</f>
        <v>7500</v>
      </c>
      <c r="I71" s="17"/>
      <c r="J71" s="18"/>
      <c r="K71" s="19"/>
    </row>
    <row r="72" spans="1:11" ht="15.95" customHeight="1">
      <c r="A72" s="11"/>
      <c r="B72" s="12"/>
      <c r="C72" s="23"/>
      <c r="D72" s="14"/>
      <c r="E72" s="13"/>
      <c r="F72" s="15"/>
      <c r="G72" s="16"/>
      <c r="H72" s="116"/>
      <c r="I72" s="17"/>
      <c r="J72" s="18"/>
      <c r="K72" s="19"/>
    </row>
    <row r="73" spans="1:11" ht="15.95" customHeight="1">
      <c r="A73" s="11"/>
      <c r="B73" s="12"/>
      <c r="C73" s="20" t="s">
        <v>41</v>
      </c>
      <c r="D73" s="14">
        <v>20</v>
      </c>
      <c r="E73" s="36" t="s">
        <v>0</v>
      </c>
      <c r="F73" s="42">
        <v>75</v>
      </c>
      <c r="G73" s="16"/>
      <c r="H73" s="116">
        <f>D73*F73</f>
        <v>1500</v>
      </c>
      <c r="I73" s="17"/>
      <c r="J73" s="18"/>
      <c r="K73" s="19"/>
    </row>
    <row r="74" spans="1:11" ht="15.95" customHeight="1">
      <c r="A74" s="11"/>
      <c r="B74" s="12"/>
      <c r="C74" s="23"/>
      <c r="D74" s="14"/>
      <c r="E74" s="13"/>
      <c r="F74" s="15"/>
      <c r="G74" s="16"/>
      <c r="H74" s="116"/>
      <c r="I74" s="17"/>
      <c r="J74" s="18"/>
      <c r="K74" s="19"/>
    </row>
    <row r="75" spans="1:11" ht="15.95" customHeight="1">
      <c r="A75" s="11"/>
      <c r="B75" s="12"/>
      <c r="C75" s="20" t="s">
        <v>42</v>
      </c>
      <c r="D75" s="14">
        <v>20</v>
      </c>
      <c r="E75" s="36" t="s">
        <v>0</v>
      </c>
      <c r="F75" s="42">
        <v>600</v>
      </c>
      <c r="G75" s="16"/>
      <c r="H75" s="116">
        <f>D75*F75</f>
        <v>12000</v>
      </c>
      <c r="I75" s="17"/>
      <c r="J75" s="58"/>
      <c r="K75" s="59"/>
    </row>
    <row r="76" spans="1:11" ht="15.95" customHeight="1">
      <c r="A76" s="11"/>
      <c r="B76" s="12"/>
      <c r="C76" s="23"/>
      <c r="D76" s="14"/>
      <c r="E76" s="13"/>
      <c r="F76" s="15"/>
      <c r="G76" s="16"/>
      <c r="H76" s="116"/>
      <c r="I76" s="17"/>
      <c r="J76" s="18"/>
      <c r="K76" s="19"/>
    </row>
    <row r="77" spans="1:11" ht="15.95" customHeight="1">
      <c r="A77" s="11"/>
      <c r="B77" s="12"/>
      <c r="C77" s="20" t="s">
        <v>43</v>
      </c>
      <c r="D77" s="14">
        <v>20</v>
      </c>
      <c r="E77" s="36" t="s">
        <v>0</v>
      </c>
      <c r="F77" s="60">
        <v>300</v>
      </c>
      <c r="G77" s="16"/>
      <c r="H77" s="116">
        <f>D77*F77</f>
        <v>6000</v>
      </c>
      <c r="I77" s="17"/>
      <c r="J77" s="18"/>
      <c r="K77" s="19"/>
    </row>
    <row r="78" spans="1:11" ht="15.95" customHeight="1">
      <c r="A78" s="11"/>
      <c r="B78" s="12"/>
      <c r="C78" s="23"/>
      <c r="D78" s="14"/>
      <c r="E78" s="13"/>
      <c r="F78" s="15"/>
      <c r="G78" s="16"/>
      <c r="H78" s="116"/>
      <c r="I78" s="17"/>
      <c r="J78" s="18"/>
      <c r="K78" s="19"/>
    </row>
    <row r="79" spans="1:11" ht="15.95" customHeight="1">
      <c r="A79" s="11"/>
      <c r="B79" s="12"/>
      <c r="C79" s="20" t="s">
        <v>44</v>
      </c>
      <c r="D79" s="14">
        <v>20</v>
      </c>
      <c r="E79" s="36" t="s">
        <v>0</v>
      </c>
      <c r="F79" s="60">
        <v>300</v>
      </c>
      <c r="G79" s="16"/>
      <c r="H79" s="116">
        <f>D79*F79</f>
        <v>6000</v>
      </c>
      <c r="I79" s="17"/>
      <c r="J79" s="18"/>
      <c r="K79" s="19"/>
    </row>
    <row r="80" spans="1:11" ht="15.95" customHeight="1">
      <c r="A80" s="11"/>
      <c r="B80" s="12"/>
      <c r="C80" s="23"/>
      <c r="D80" s="14"/>
      <c r="E80" s="13"/>
      <c r="F80" s="15"/>
      <c r="G80" s="16"/>
      <c r="H80" s="116"/>
      <c r="I80" s="17"/>
      <c r="J80" s="18"/>
      <c r="K80" s="19"/>
    </row>
    <row r="81" spans="1:11" ht="15.95" customHeight="1">
      <c r="A81" s="11"/>
      <c r="B81" s="12"/>
      <c r="C81" s="20" t="s">
        <v>45</v>
      </c>
      <c r="D81" s="14">
        <v>20</v>
      </c>
      <c r="E81" s="36" t="s">
        <v>0</v>
      </c>
      <c r="F81" s="43">
        <v>100</v>
      </c>
      <c r="G81" s="37">
        <v>6</v>
      </c>
      <c r="H81" s="116">
        <f>(D81*F81)*G81</f>
        <v>12000</v>
      </c>
      <c r="I81" s="17"/>
      <c r="J81" s="18"/>
      <c r="K81" s="19"/>
    </row>
    <row r="82" spans="1:11" ht="15.95" customHeight="1">
      <c r="A82" s="11"/>
      <c r="B82" s="12"/>
      <c r="C82" s="20" t="s">
        <v>46</v>
      </c>
      <c r="D82" s="14">
        <v>20</v>
      </c>
      <c r="E82" s="36" t="s">
        <v>0</v>
      </c>
      <c r="F82" s="61">
        <v>150</v>
      </c>
      <c r="G82" s="37">
        <v>1</v>
      </c>
      <c r="H82" s="116">
        <f>(D82*F82)*G82</f>
        <v>3000</v>
      </c>
      <c r="I82" s="17"/>
      <c r="J82" s="18"/>
      <c r="K82" s="19"/>
    </row>
    <row r="83" spans="1:11" ht="15.95" customHeight="1">
      <c r="A83" s="11"/>
      <c r="B83" s="12"/>
      <c r="C83" s="23"/>
      <c r="D83" s="14"/>
      <c r="E83" s="13"/>
      <c r="F83" s="15"/>
      <c r="G83" s="16"/>
      <c r="H83" s="116"/>
      <c r="I83" s="17"/>
      <c r="J83" s="18"/>
      <c r="K83" s="19"/>
    </row>
    <row r="84" spans="1:11" ht="15.95" customHeight="1">
      <c r="A84" s="11"/>
      <c r="B84" s="12"/>
      <c r="C84" s="20" t="s">
        <v>47</v>
      </c>
      <c r="D84" s="14">
        <v>20</v>
      </c>
      <c r="E84" s="36" t="s">
        <v>0</v>
      </c>
      <c r="F84" s="42">
        <v>1000</v>
      </c>
      <c r="G84" s="16"/>
      <c r="H84" s="116">
        <f>D84*F84</f>
        <v>20000</v>
      </c>
      <c r="I84" s="17"/>
      <c r="J84" s="58"/>
      <c r="K84" s="59"/>
    </row>
    <row r="85" spans="1:11" ht="15.95" customHeight="1">
      <c r="A85" s="11"/>
      <c r="B85" s="12"/>
      <c r="C85" s="23"/>
      <c r="D85" s="14"/>
      <c r="E85" s="13"/>
      <c r="F85" s="15"/>
      <c r="G85" s="16"/>
      <c r="H85" s="116"/>
      <c r="I85" s="17"/>
      <c r="J85" s="18"/>
      <c r="K85" s="19"/>
    </row>
    <row r="86" spans="1:11" ht="15.95" customHeight="1">
      <c r="A86" s="11"/>
      <c r="B86" s="12"/>
      <c r="C86" s="20" t="s">
        <v>48</v>
      </c>
      <c r="D86" s="14">
        <v>20</v>
      </c>
      <c r="E86" s="36" t="s">
        <v>0</v>
      </c>
      <c r="F86" s="62">
        <v>500</v>
      </c>
      <c r="G86" s="16"/>
      <c r="H86" s="116">
        <f>D86*F86</f>
        <v>10000</v>
      </c>
      <c r="I86" s="17"/>
      <c r="J86" s="58"/>
      <c r="K86" s="59"/>
    </row>
    <row r="87" spans="1:11" ht="15.95" customHeight="1">
      <c r="A87" s="11"/>
      <c r="B87" s="12"/>
      <c r="C87" s="23"/>
      <c r="D87" s="14"/>
      <c r="E87" s="13"/>
      <c r="F87" s="15"/>
      <c r="G87" s="16"/>
      <c r="H87" s="116"/>
      <c r="I87" s="17"/>
      <c r="J87" s="18"/>
      <c r="K87" s="19"/>
    </row>
    <row r="88" spans="1:11" ht="15.95" customHeight="1">
      <c r="A88" s="11"/>
      <c r="B88" s="12"/>
      <c r="C88" s="20" t="s">
        <v>49</v>
      </c>
      <c r="D88" s="14">
        <v>20</v>
      </c>
      <c r="E88" s="36" t="s">
        <v>0</v>
      </c>
      <c r="F88" s="62">
        <v>600</v>
      </c>
      <c r="G88" s="16"/>
      <c r="H88" s="116">
        <f>D88*F88</f>
        <v>12000</v>
      </c>
      <c r="I88" s="17"/>
      <c r="J88" s="58"/>
      <c r="K88" s="59"/>
    </row>
    <row r="89" spans="1:11" ht="15.95" customHeight="1">
      <c r="A89" s="11"/>
      <c r="B89" s="12"/>
      <c r="C89" s="23"/>
      <c r="D89" s="14"/>
      <c r="E89" s="13"/>
      <c r="F89" s="15"/>
      <c r="G89" s="16"/>
      <c r="H89" s="116"/>
      <c r="I89" s="17"/>
      <c r="J89" s="18"/>
      <c r="K89" s="19"/>
    </row>
    <row r="90" spans="1:11" ht="15.95" customHeight="1">
      <c r="A90" s="11"/>
      <c r="B90" s="12"/>
      <c r="C90" s="20" t="s">
        <v>50</v>
      </c>
      <c r="D90" s="14">
        <v>20</v>
      </c>
      <c r="E90" s="36" t="s">
        <v>0</v>
      </c>
      <c r="F90" s="44">
        <v>500</v>
      </c>
      <c r="G90" s="16"/>
      <c r="H90" s="116">
        <f>(D90*F90)</f>
        <v>10000</v>
      </c>
      <c r="I90" s="17"/>
      <c r="J90" s="58"/>
      <c r="K90" s="59"/>
    </row>
    <row r="91" spans="1:11" ht="15.95" customHeight="1">
      <c r="A91" s="11"/>
      <c r="B91" s="12"/>
      <c r="C91" s="23"/>
      <c r="D91" s="14"/>
      <c r="E91" s="13"/>
      <c r="F91" s="15"/>
      <c r="G91" s="16"/>
      <c r="H91" s="116"/>
      <c r="I91" s="17"/>
      <c r="J91" s="18"/>
      <c r="K91" s="19"/>
    </row>
    <row r="92" spans="1:11" ht="15.95" customHeight="1">
      <c r="A92" s="11"/>
      <c r="B92" s="12"/>
      <c r="C92" s="20" t="s">
        <v>51</v>
      </c>
      <c r="D92" s="14">
        <v>20</v>
      </c>
      <c r="E92" s="36" t="s">
        <v>0</v>
      </c>
      <c r="F92" s="44">
        <v>300</v>
      </c>
      <c r="G92" s="16"/>
      <c r="H92" s="116">
        <f>D92*F92</f>
        <v>6000</v>
      </c>
      <c r="I92" s="17"/>
      <c r="J92" s="58"/>
      <c r="K92" s="59"/>
    </row>
    <row r="93" spans="1:11" ht="15.95" customHeight="1">
      <c r="A93" s="11"/>
      <c r="B93" s="12"/>
      <c r="C93" s="23"/>
      <c r="D93" s="14"/>
      <c r="E93" s="13"/>
      <c r="F93" s="15"/>
      <c r="G93" s="16"/>
      <c r="H93" s="116"/>
      <c r="I93" s="17"/>
      <c r="J93" s="18"/>
      <c r="K93" s="19"/>
    </row>
    <row r="94" spans="1:11" ht="15.95" customHeight="1">
      <c r="A94" s="11"/>
      <c r="B94" s="12"/>
      <c r="C94" s="20" t="s">
        <v>52</v>
      </c>
      <c r="D94" s="14">
        <v>20</v>
      </c>
      <c r="E94" s="36" t="s">
        <v>0</v>
      </c>
      <c r="F94" s="62">
        <v>600</v>
      </c>
      <c r="G94" s="16"/>
      <c r="H94" s="116">
        <f>D94*F94</f>
        <v>12000</v>
      </c>
      <c r="I94" s="17"/>
      <c r="J94" s="58"/>
      <c r="K94" s="59"/>
    </row>
    <row r="95" spans="1:11" ht="15.95" customHeight="1">
      <c r="A95" s="11"/>
      <c r="B95" s="12"/>
      <c r="C95" s="23"/>
      <c r="D95" s="14"/>
      <c r="E95" s="13"/>
      <c r="F95" s="15"/>
      <c r="G95" s="16"/>
      <c r="H95" s="116"/>
      <c r="I95" s="17"/>
      <c r="J95" s="18"/>
      <c r="K95" s="19"/>
    </row>
    <row r="96" spans="1:11" ht="15.95" customHeight="1">
      <c r="A96" s="11"/>
      <c r="B96" s="12"/>
      <c r="C96" s="20" t="s">
        <v>53</v>
      </c>
      <c r="D96" s="14">
        <v>20</v>
      </c>
      <c r="E96" s="36" t="s">
        <v>0</v>
      </c>
      <c r="F96" s="60">
        <v>500</v>
      </c>
      <c r="G96" s="16"/>
      <c r="H96" s="116">
        <f>D96*F96</f>
        <v>10000</v>
      </c>
      <c r="I96" s="17"/>
      <c r="J96" s="58"/>
      <c r="K96" s="59"/>
    </row>
    <row r="97" spans="1:11" ht="15.95" customHeight="1">
      <c r="A97" s="11"/>
      <c r="B97" s="12"/>
      <c r="C97" s="23"/>
      <c r="D97" s="14"/>
      <c r="E97" s="13"/>
      <c r="F97" s="15"/>
      <c r="G97" s="16"/>
      <c r="H97" s="116"/>
      <c r="I97" s="17"/>
      <c r="J97" s="18"/>
      <c r="K97" s="19"/>
    </row>
    <row r="98" spans="1:11" ht="15.95" customHeight="1">
      <c r="A98" s="11"/>
      <c r="B98" s="12"/>
      <c r="C98" s="20" t="s">
        <v>54</v>
      </c>
      <c r="D98" s="14">
        <v>20</v>
      </c>
      <c r="E98" s="36" t="s">
        <v>0</v>
      </c>
      <c r="F98" s="43">
        <v>400</v>
      </c>
      <c r="G98" s="37">
        <v>4</v>
      </c>
      <c r="H98" s="116">
        <v>2520</v>
      </c>
      <c r="I98" s="17"/>
      <c r="J98" s="58"/>
      <c r="K98" s="59"/>
    </row>
    <row r="99" spans="1:11" ht="15.95" customHeight="1">
      <c r="A99" s="11"/>
      <c r="B99" s="12"/>
      <c r="C99" s="23"/>
      <c r="D99" s="14"/>
      <c r="E99" s="13"/>
      <c r="F99" s="15"/>
      <c r="G99" s="16"/>
      <c r="H99" s="116"/>
      <c r="I99" s="17"/>
      <c r="J99" s="18"/>
      <c r="K99" s="19"/>
    </row>
    <row r="100" spans="1:11" ht="15.95" customHeight="1">
      <c r="A100" s="11"/>
      <c r="B100" s="12"/>
      <c r="C100" s="20" t="s">
        <v>55</v>
      </c>
      <c r="D100" s="14">
        <v>20</v>
      </c>
      <c r="E100" s="36" t="s">
        <v>0</v>
      </c>
      <c r="F100" s="42">
        <v>1000</v>
      </c>
      <c r="G100" s="16"/>
      <c r="H100" s="116">
        <f>D100*F100</f>
        <v>20000</v>
      </c>
      <c r="I100" s="17"/>
      <c r="J100" s="58"/>
      <c r="K100" s="59"/>
    </row>
    <row r="101" spans="1:11" ht="15.95" customHeight="1">
      <c r="A101" s="11"/>
      <c r="B101" s="12"/>
      <c r="C101" s="23"/>
      <c r="D101" s="14"/>
      <c r="E101" s="13"/>
      <c r="F101" s="15"/>
      <c r="G101" s="16"/>
      <c r="H101" s="116"/>
      <c r="I101" s="17"/>
      <c r="J101" s="18"/>
      <c r="K101" s="19"/>
    </row>
    <row r="102" spans="1:11" ht="15.95" customHeight="1">
      <c r="A102" s="11"/>
      <c r="B102" s="12"/>
      <c r="C102" s="20" t="s">
        <v>56</v>
      </c>
      <c r="D102" s="14">
        <v>20</v>
      </c>
      <c r="E102" s="36" t="s">
        <v>0</v>
      </c>
      <c r="F102" s="44">
        <v>400</v>
      </c>
      <c r="G102" s="16"/>
      <c r="H102" s="116">
        <f>D102*F102</f>
        <v>8000</v>
      </c>
      <c r="I102" s="17"/>
      <c r="J102" s="58"/>
      <c r="K102" s="59"/>
    </row>
    <row r="103" spans="1:11" ht="15.95" customHeight="1">
      <c r="A103" s="11"/>
      <c r="B103" s="12"/>
      <c r="C103" s="23"/>
      <c r="D103" s="14"/>
      <c r="E103" s="13"/>
      <c r="F103" s="16"/>
      <c r="G103" s="16"/>
      <c r="H103" s="116"/>
      <c r="I103" s="17"/>
      <c r="J103" s="18"/>
      <c r="K103" s="19"/>
    </row>
    <row r="104" spans="1:11" ht="15.95" customHeight="1">
      <c r="A104" s="11"/>
      <c r="B104" s="12"/>
      <c r="C104" s="20" t="s">
        <v>57</v>
      </c>
      <c r="D104" s="14">
        <v>20</v>
      </c>
      <c r="E104" s="36" t="s">
        <v>0</v>
      </c>
      <c r="F104" s="44">
        <v>300</v>
      </c>
      <c r="G104" s="16"/>
      <c r="H104" s="116">
        <f>D104*F104</f>
        <v>6000</v>
      </c>
      <c r="I104" s="17"/>
      <c r="J104" s="18"/>
      <c r="K104" s="19"/>
    </row>
    <row r="105" spans="1:11" ht="15.95" customHeight="1">
      <c r="A105" s="11"/>
      <c r="B105" s="12"/>
      <c r="C105" s="23"/>
      <c r="D105" s="14"/>
      <c r="E105" s="13"/>
      <c r="F105" s="15"/>
      <c r="G105" s="16"/>
      <c r="H105" s="116"/>
      <c r="I105" s="17"/>
      <c r="J105" s="18"/>
      <c r="K105" s="19"/>
    </row>
    <row r="106" spans="1:11" ht="15.95" customHeight="1">
      <c r="A106" s="11"/>
      <c r="B106" s="12"/>
      <c r="C106" s="20" t="s">
        <v>58</v>
      </c>
      <c r="D106" s="14">
        <v>6</v>
      </c>
      <c r="E106" s="36" t="s">
        <v>1</v>
      </c>
      <c r="F106" s="62">
        <v>1000</v>
      </c>
      <c r="G106" s="16"/>
      <c r="H106" s="116">
        <f>D106*F106</f>
        <v>6000</v>
      </c>
      <c r="I106" s="17"/>
      <c r="J106" s="18"/>
      <c r="K106" s="19"/>
    </row>
    <row r="107" spans="1:11" ht="15.95" customHeight="1">
      <c r="A107" s="11"/>
      <c r="B107" s="12"/>
      <c r="C107" s="23"/>
      <c r="D107" s="14"/>
      <c r="E107" s="13"/>
      <c r="F107" s="15"/>
      <c r="G107" s="16"/>
      <c r="H107" s="116"/>
      <c r="I107" s="17"/>
      <c r="J107" s="18"/>
      <c r="K107" s="19"/>
    </row>
    <row r="108" spans="1:11" ht="15.95" customHeight="1">
      <c r="A108" s="11"/>
      <c r="B108" s="12"/>
      <c r="C108" s="20" t="s">
        <v>59</v>
      </c>
      <c r="D108" s="14">
        <v>6</v>
      </c>
      <c r="E108" s="36" t="s">
        <v>1</v>
      </c>
      <c r="F108" s="44">
        <v>1000</v>
      </c>
      <c r="G108" s="16"/>
      <c r="H108" s="116">
        <f>(D108*F108)</f>
        <v>6000</v>
      </c>
      <c r="I108" s="17"/>
      <c r="J108" s="18"/>
      <c r="K108" s="19"/>
    </row>
    <row r="109" spans="1:11" ht="15.95" customHeight="1">
      <c r="A109" s="11"/>
      <c r="B109" s="12"/>
      <c r="C109" s="23"/>
      <c r="D109" s="14"/>
      <c r="E109" s="13"/>
      <c r="F109" s="15"/>
      <c r="G109" s="16"/>
      <c r="H109" s="116"/>
      <c r="I109" s="17"/>
      <c r="J109" s="18"/>
      <c r="K109" s="19"/>
    </row>
    <row r="110" spans="1:11" ht="15.95" customHeight="1">
      <c r="A110" s="11"/>
      <c r="B110" s="12"/>
      <c r="C110" s="20" t="s">
        <v>60</v>
      </c>
      <c r="D110" s="14">
        <v>6</v>
      </c>
      <c r="E110" s="36" t="s">
        <v>1</v>
      </c>
      <c r="F110" s="63">
        <v>700</v>
      </c>
      <c r="G110" s="16"/>
      <c r="H110" s="116">
        <f>D110*F110</f>
        <v>4200</v>
      </c>
      <c r="I110" s="17"/>
      <c r="J110" s="18"/>
      <c r="K110" s="19"/>
    </row>
    <row r="111" spans="1:11" ht="15.95" customHeight="1">
      <c r="A111" s="11"/>
      <c r="B111" s="12"/>
      <c r="C111" s="23"/>
      <c r="D111" s="14"/>
      <c r="E111" s="13"/>
      <c r="F111" s="15"/>
      <c r="G111" s="16"/>
      <c r="H111" s="116"/>
      <c r="I111" s="17"/>
      <c r="J111" s="18"/>
      <c r="K111" s="19"/>
    </row>
    <row r="112" spans="1:11" ht="15.95" customHeight="1">
      <c r="A112" s="11"/>
      <c r="B112" s="12"/>
      <c r="C112" s="20" t="s">
        <v>61</v>
      </c>
      <c r="D112" s="14">
        <v>6</v>
      </c>
      <c r="E112" s="36" t="s">
        <v>1</v>
      </c>
      <c r="F112" s="63">
        <v>600</v>
      </c>
      <c r="G112" s="16"/>
      <c r="H112" s="116">
        <f>D112*F112</f>
        <v>3600</v>
      </c>
      <c r="I112" s="17"/>
      <c r="J112" s="18"/>
      <c r="K112" s="19"/>
    </row>
    <row r="113" spans="1:11" ht="15.95" customHeight="1">
      <c r="A113" s="11"/>
      <c r="B113" s="12"/>
      <c r="C113" s="23"/>
      <c r="D113" s="14"/>
      <c r="E113" s="13"/>
      <c r="F113" s="15"/>
      <c r="G113" s="16"/>
      <c r="H113" s="116"/>
      <c r="I113" s="17"/>
      <c r="J113" s="18"/>
      <c r="K113" s="19"/>
    </row>
    <row r="114" spans="1:11" ht="15.95" customHeight="1">
      <c r="A114" s="11"/>
      <c r="B114" s="12"/>
      <c r="C114" s="20" t="s">
        <v>62</v>
      </c>
      <c r="D114" s="14">
        <v>20</v>
      </c>
      <c r="E114" s="36" t="s">
        <v>0</v>
      </c>
      <c r="F114" s="44">
        <v>300</v>
      </c>
      <c r="G114" s="16"/>
      <c r="H114" s="116">
        <f>D114*F114</f>
        <v>6000</v>
      </c>
      <c r="I114" s="17"/>
      <c r="J114" s="18"/>
      <c r="K114" s="19"/>
    </row>
    <row r="115" spans="1:11" ht="15.95" customHeight="1">
      <c r="A115" s="11"/>
      <c r="B115" s="12"/>
      <c r="C115" s="23"/>
      <c r="D115" s="14"/>
      <c r="E115" s="13"/>
      <c r="F115" s="15"/>
      <c r="G115" s="16"/>
      <c r="H115" s="116"/>
      <c r="I115" s="17"/>
      <c r="J115" s="18"/>
      <c r="K115" s="19"/>
    </row>
    <row r="116" spans="1:11" ht="15.95" customHeight="1">
      <c r="A116" s="11"/>
      <c r="B116" s="12"/>
      <c r="C116" s="20" t="s">
        <v>63</v>
      </c>
      <c r="D116" s="14">
        <v>20</v>
      </c>
      <c r="E116" s="36" t="s">
        <v>0</v>
      </c>
      <c r="F116" s="62">
        <v>1000</v>
      </c>
      <c r="G116" s="16"/>
      <c r="H116" s="116">
        <f>D116*F116</f>
        <v>20000</v>
      </c>
      <c r="I116" s="17"/>
      <c r="J116" s="18"/>
      <c r="K116" s="19"/>
    </row>
    <row r="117" spans="1:11" ht="15.95" customHeight="1">
      <c r="A117" s="11"/>
      <c r="B117" s="12"/>
      <c r="C117" s="23"/>
      <c r="D117" s="14"/>
      <c r="E117" s="13"/>
      <c r="F117" s="15"/>
      <c r="G117" s="16"/>
      <c r="H117" s="116"/>
      <c r="I117" s="17"/>
      <c r="J117" s="18"/>
      <c r="K117" s="19"/>
    </row>
    <row r="118" spans="1:11" ht="15.95" customHeight="1">
      <c r="A118" s="11"/>
      <c r="B118" s="12"/>
      <c r="C118" s="20" t="s">
        <v>64</v>
      </c>
      <c r="D118" s="14">
        <v>20</v>
      </c>
      <c r="E118" s="36" t="s">
        <v>0</v>
      </c>
      <c r="F118" s="44">
        <v>500</v>
      </c>
      <c r="G118" s="37">
        <v>2</v>
      </c>
      <c r="H118" s="116">
        <f>(D118*F118)*G118</f>
        <v>20000</v>
      </c>
      <c r="I118" s="17"/>
      <c r="J118" s="18"/>
      <c r="K118" s="19"/>
    </row>
    <row r="119" spans="1:11" ht="15.95" customHeight="1">
      <c r="A119" s="11"/>
      <c r="B119" s="12"/>
      <c r="C119" s="23"/>
      <c r="D119" s="14"/>
      <c r="E119" s="13"/>
      <c r="F119" s="15"/>
      <c r="G119" s="16"/>
      <c r="H119" s="116"/>
      <c r="I119" s="17"/>
      <c r="J119" s="18"/>
      <c r="K119" s="19"/>
    </row>
    <row r="120" spans="1:11" ht="15.95" customHeight="1">
      <c r="A120" s="11"/>
      <c r="B120" s="12"/>
      <c r="C120" s="20" t="s">
        <v>65</v>
      </c>
      <c r="D120" s="14">
        <v>20</v>
      </c>
      <c r="E120" s="36" t="s">
        <v>0</v>
      </c>
      <c r="F120" s="44">
        <v>200</v>
      </c>
      <c r="G120" s="37">
        <v>2</v>
      </c>
      <c r="H120" s="116">
        <f>(D120*F120)*G120</f>
        <v>8000</v>
      </c>
      <c r="I120" s="17"/>
      <c r="J120" s="18"/>
      <c r="K120" s="19"/>
    </row>
    <row r="121" spans="1:11" ht="15.95" customHeight="1">
      <c r="A121" s="11"/>
      <c r="B121" s="12"/>
      <c r="C121" s="23"/>
      <c r="D121" s="14"/>
      <c r="E121" s="13"/>
      <c r="F121" s="15"/>
      <c r="G121" s="16"/>
      <c r="H121" s="116"/>
      <c r="I121" s="17"/>
      <c r="J121" s="18"/>
      <c r="K121" s="19"/>
    </row>
    <row r="122" spans="1:11" ht="15.95" customHeight="1">
      <c r="A122" s="11"/>
      <c r="B122" s="12"/>
      <c r="C122" s="20" t="s">
        <v>66</v>
      </c>
      <c r="D122" s="14">
        <v>20</v>
      </c>
      <c r="E122" s="36" t="s">
        <v>0</v>
      </c>
      <c r="F122" s="62">
        <v>600</v>
      </c>
      <c r="G122" s="16"/>
      <c r="H122" s="116">
        <f>D122*F122</f>
        <v>12000</v>
      </c>
      <c r="I122" s="17"/>
      <c r="J122" s="18"/>
      <c r="K122" s="19"/>
    </row>
    <row r="123" spans="1:11" ht="15.95" customHeight="1">
      <c r="A123" s="11"/>
      <c r="B123" s="12"/>
      <c r="C123" s="23"/>
      <c r="D123" s="14"/>
      <c r="E123" s="13"/>
      <c r="F123" s="15"/>
      <c r="G123" s="16"/>
      <c r="H123" s="116"/>
      <c r="I123" s="17"/>
      <c r="J123" s="18"/>
      <c r="K123" s="19"/>
    </row>
    <row r="124" spans="1:11" ht="15.95" customHeight="1">
      <c r="A124" s="11"/>
      <c r="B124" s="12"/>
      <c r="C124" s="20" t="s">
        <v>67</v>
      </c>
      <c r="D124" s="14">
        <v>20</v>
      </c>
      <c r="E124" s="36" t="s">
        <v>0</v>
      </c>
      <c r="F124" s="44">
        <v>300</v>
      </c>
      <c r="G124" s="37">
        <v>2</v>
      </c>
      <c r="H124" s="116">
        <f>(D124*F124)*G124</f>
        <v>12000</v>
      </c>
      <c r="I124" s="17"/>
      <c r="J124" s="18"/>
      <c r="K124" s="19"/>
    </row>
    <row r="125" spans="1:11" ht="15.95" customHeight="1">
      <c r="A125" s="11"/>
      <c r="B125" s="12"/>
      <c r="C125" s="23"/>
      <c r="D125" s="14"/>
      <c r="E125" s="13"/>
      <c r="F125" s="15"/>
      <c r="G125" s="16"/>
      <c r="H125" s="116"/>
      <c r="I125" s="17"/>
      <c r="J125" s="18"/>
      <c r="K125" s="19"/>
    </row>
    <row r="126" spans="1:11" ht="15.95" customHeight="1">
      <c r="A126" s="11"/>
      <c r="B126" s="12"/>
      <c r="C126" s="20" t="s">
        <v>68</v>
      </c>
      <c r="D126" s="14">
        <v>20</v>
      </c>
      <c r="E126" s="36" t="s">
        <v>0</v>
      </c>
      <c r="F126" s="60">
        <v>400</v>
      </c>
      <c r="G126" s="16"/>
      <c r="H126" s="116">
        <f>D126*F126</f>
        <v>8000</v>
      </c>
      <c r="I126" s="17"/>
      <c r="J126" s="18"/>
      <c r="K126" s="19"/>
    </row>
    <row r="127" spans="1:11" ht="15.95" customHeight="1">
      <c r="A127" s="11"/>
      <c r="B127" s="12"/>
      <c r="C127" s="23"/>
      <c r="D127" s="14"/>
      <c r="E127" s="13"/>
      <c r="F127" s="15"/>
      <c r="G127" s="16"/>
      <c r="H127" s="116"/>
      <c r="I127" s="17"/>
      <c r="J127" s="18"/>
      <c r="K127" s="19"/>
    </row>
    <row r="128" spans="1:11" ht="15.95" customHeight="1">
      <c r="A128" s="11"/>
      <c r="B128" s="12"/>
      <c r="C128" s="20" t="s">
        <v>69</v>
      </c>
      <c r="D128" s="14">
        <v>20</v>
      </c>
      <c r="E128" s="36" t="s">
        <v>0</v>
      </c>
      <c r="F128" s="63">
        <v>200</v>
      </c>
      <c r="G128" s="37">
        <v>2</v>
      </c>
      <c r="H128" s="116">
        <f>(D128*F128)*G128</f>
        <v>8000</v>
      </c>
      <c r="I128" s="17"/>
      <c r="J128" s="18"/>
      <c r="K128" s="19"/>
    </row>
    <row r="129" spans="1:11" ht="15.95" customHeight="1">
      <c r="A129" s="11"/>
      <c r="B129" s="12"/>
      <c r="C129" s="23"/>
      <c r="D129" s="14"/>
      <c r="E129" s="13"/>
      <c r="F129" s="15"/>
      <c r="G129" s="16"/>
      <c r="H129" s="116"/>
      <c r="I129" s="17"/>
      <c r="J129" s="18"/>
      <c r="K129" s="19"/>
    </row>
    <row r="130" spans="1:11" ht="15.95" customHeight="1">
      <c r="A130" s="11"/>
      <c r="B130" s="12"/>
      <c r="C130" s="20" t="s">
        <v>70</v>
      </c>
      <c r="D130" s="14">
        <v>20</v>
      </c>
      <c r="E130" s="36" t="s">
        <v>0</v>
      </c>
      <c r="F130" s="63">
        <v>300</v>
      </c>
      <c r="G130" s="37">
        <v>2</v>
      </c>
      <c r="H130" s="116">
        <f>(D130*F130)*G130</f>
        <v>12000</v>
      </c>
      <c r="I130" s="17"/>
      <c r="J130" s="18"/>
      <c r="K130" s="19"/>
    </row>
    <row r="131" spans="1:11" ht="15.95" customHeight="1">
      <c r="A131" s="11"/>
      <c r="B131" s="12"/>
      <c r="C131" s="23"/>
      <c r="D131" s="14"/>
      <c r="E131" s="13"/>
      <c r="F131" s="15"/>
      <c r="G131" s="16"/>
      <c r="H131" s="116"/>
      <c r="I131" s="17"/>
      <c r="J131" s="18"/>
      <c r="K131" s="19"/>
    </row>
    <row r="132" spans="1:11" ht="15.95" customHeight="1">
      <c r="A132" s="11"/>
      <c r="B132" s="12"/>
      <c r="C132" s="20" t="s">
        <v>71</v>
      </c>
      <c r="D132" s="14">
        <v>20</v>
      </c>
      <c r="E132" s="36" t="s">
        <v>0</v>
      </c>
      <c r="F132" s="63">
        <v>300</v>
      </c>
      <c r="G132" s="37">
        <v>3</v>
      </c>
      <c r="H132" s="116">
        <f>(D132*F132)*G132</f>
        <v>18000</v>
      </c>
      <c r="I132" s="17"/>
      <c r="J132" s="18"/>
      <c r="K132" s="19"/>
    </row>
    <row r="133" spans="1:11" ht="15.95" customHeight="1">
      <c r="A133" s="11"/>
      <c r="B133" s="12"/>
      <c r="C133" s="23"/>
      <c r="D133" s="14"/>
      <c r="E133" s="13"/>
      <c r="F133" s="15"/>
      <c r="G133" s="16"/>
      <c r="H133" s="116"/>
      <c r="I133" s="17"/>
      <c r="J133" s="18"/>
      <c r="K133" s="19"/>
    </row>
    <row r="134" spans="1:11" ht="15.95" customHeight="1">
      <c r="A134" s="11"/>
      <c r="B134" s="12"/>
      <c r="C134" s="20" t="s">
        <v>72</v>
      </c>
      <c r="D134" s="14">
        <v>1</v>
      </c>
      <c r="E134" s="36" t="s">
        <v>20</v>
      </c>
      <c r="F134" s="62">
        <v>5000</v>
      </c>
      <c r="G134" s="16"/>
      <c r="H134" s="116">
        <v>5000</v>
      </c>
      <c r="I134" s="17"/>
      <c r="J134" s="18"/>
      <c r="K134" s="19"/>
    </row>
    <row r="135" spans="1:11" ht="15.95" customHeight="1">
      <c r="A135" s="11"/>
      <c r="B135" s="12"/>
      <c r="C135" s="20" t="s">
        <v>73</v>
      </c>
      <c r="D135" s="14">
        <v>1</v>
      </c>
      <c r="E135" s="36" t="s">
        <v>20</v>
      </c>
      <c r="F135" s="62">
        <v>2500</v>
      </c>
      <c r="G135" s="16"/>
      <c r="H135" s="116">
        <v>2500</v>
      </c>
      <c r="I135" s="17"/>
      <c r="J135" s="18"/>
      <c r="K135" s="19"/>
    </row>
    <row r="136" spans="1:11" ht="15.95" customHeight="1">
      <c r="A136" s="11"/>
      <c r="B136" s="12"/>
      <c r="C136" s="23"/>
      <c r="D136" s="14"/>
      <c r="E136" s="13"/>
      <c r="F136" s="15"/>
      <c r="G136" s="16"/>
      <c r="H136" s="116"/>
      <c r="I136" s="17"/>
      <c r="J136" s="18"/>
      <c r="K136" s="19"/>
    </row>
    <row r="137" spans="1:11" ht="15.95" customHeight="1">
      <c r="A137" s="11"/>
      <c r="B137" s="12"/>
      <c r="C137" s="20" t="s">
        <v>74</v>
      </c>
      <c r="D137" s="14">
        <v>1</v>
      </c>
      <c r="E137" s="36" t="s">
        <v>20</v>
      </c>
      <c r="F137" s="62">
        <v>10000</v>
      </c>
      <c r="G137" s="16"/>
      <c r="H137" s="116">
        <v>10000</v>
      </c>
      <c r="I137" s="17"/>
      <c r="J137" s="18"/>
      <c r="K137" s="19"/>
    </row>
    <row r="138" spans="1:11" ht="15.95" customHeight="1">
      <c r="A138" s="11"/>
      <c r="B138" s="12"/>
      <c r="C138" s="13"/>
      <c r="D138" s="14"/>
      <c r="E138" s="13"/>
      <c r="F138" s="15"/>
      <c r="G138" s="16"/>
      <c r="H138" s="116"/>
      <c r="I138" s="17"/>
      <c r="J138" s="18"/>
      <c r="K138" s="19"/>
    </row>
    <row r="139" spans="1:11" ht="15.95" customHeight="1">
      <c r="A139" s="11"/>
      <c r="B139" s="12"/>
      <c r="C139" s="25" t="s">
        <v>75</v>
      </c>
      <c r="D139" s="14"/>
      <c r="E139" s="13"/>
      <c r="F139" s="15"/>
      <c r="G139" s="16"/>
      <c r="H139" s="116">
        <f>SUM(H71:H138)</f>
        <v>325820</v>
      </c>
      <c r="I139" s="17"/>
      <c r="J139" s="18"/>
      <c r="K139" s="19"/>
    </row>
    <row r="140" spans="1:11" ht="15.95" customHeight="1">
      <c r="A140" s="28"/>
      <c r="B140" s="29"/>
      <c r="C140" s="64"/>
      <c r="D140" s="31"/>
      <c r="E140" s="30"/>
      <c r="F140" s="32"/>
      <c r="G140" s="33"/>
      <c r="H140" s="118"/>
      <c r="I140" s="17"/>
      <c r="J140" s="18"/>
      <c r="K140" s="19"/>
    </row>
    <row r="141" spans="1:11" ht="17.100000000000001" customHeight="1">
      <c r="A141" s="2">
        <v>2100</v>
      </c>
      <c r="B141" s="3" t="s">
        <v>76</v>
      </c>
      <c r="C141" s="34"/>
      <c r="D141" s="5" t="s">
        <v>3</v>
      </c>
      <c r="E141" s="6"/>
      <c r="F141" s="7" t="s">
        <v>4</v>
      </c>
      <c r="G141" s="35"/>
      <c r="H141" s="115" t="s">
        <v>6</v>
      </c>
      <c r="I141" s="17"/>
      <c r="J141" s="18"/>
      <c r="K141" s="19"/>
    </row>
    <row r="142" spans="1:11" ht="15.95" customHeight="1">
      <c r="A142" s="11"/>
      <c r="B142" s="12"/>
      <c r="C142" s="13"/>
      <c r="D142" s="14"/>
      <c r="E142" s="13"/>
      <c r="F142" s="16"/>
      <c r="G142" s="16"/>
      <c r="H142" s="116"/>
      <c r="I142" s="17"/>
      <c r="J142" s="18"/>
      <c r="K142" s="19"/>
    </row>
    <row r="143" spans="1:11" ht="15.95" customHeight="1">
      <c r="A143" s="11"/>
      <c r="B143" s="12"/>
      <c r="C143" s="20" t="s">
        <v>77</v>
      </c>
      <c r="D143" s="14">
        <v>8</v>
      </c>
      <c r="E143" s="36" t="s">
        <v>0</v>
      </c>
      <c r="F143" s="43">
        <v>100</v>
      </c>
      <c r="G143" s="37">
        <v>40</v>
      </c>
      <c r="H143" s="116">
        <f>(D143*F143)*G143</f>
        <v>32000</v>
      </c>
      <c r="I143" s="17"/>
      <c r="J143" s="18"/>
      <c r="K143" s="19"/>
    </row>
    <row r="144" spans="1:11" ht="15.95" customHeight="1">
      <c r="A144" s="11"/>
      <c r="B144" s="12"/>
      <c r="C144" s="23"/>
      <c r="D144" s="14"/>
      <c r="E144" s="13"/>
      <c r="F144" s="15"/>
      <c r="G144" s="16"/>
      <c r="H144" s="116"/>
      <c r="I144" s="17"/>
      <c r="J144" s="18"/>
      <c r="K144" s="19"/>
    </row>
    <row r="145" spans="1:11" ht="15.95" customHeight="1">
      <c r="A145" s="11"/>
      <c r="B145" s="12"/>
      <c r="C145" s="20" t="s">
        <v>30</v>
      </c>
      <c r="D145" s="14"/>
      <c r="E145" s="13"/>
      <c r="F145" s="15">
        <v>0.18</v>
      </c>
      <c r="G145" s="15">
        <f>G143</f>
        <v>40</v>
      </c>
      <c r="H145" s="119">
        <f>SUM(F145*H143)</f>
        <v>5760</v>
      </c>
      <c r="I145" s="17"/>
      <c r="J145" s="18"/>
      <c r="K145" s="19"/>
    </row>
    <row r="146" spans="1:11" ht="15.95" customHeight="1">
      <c r="A146" s="11"/>
      <c r="B146" s="12"/>
      <c r="C146" s="23"/>
      <c r="D146" s="14"/>
      <c r="E146" s="13"/>
      <c r="F146" s="15"/>
      <c r="G146" s="15"/>
      <c r="H146" s="119"/>
      <c r="I146" s="17"/>
      <c r="J146" s="18"/>
      <c r="K146" s="19"/>
    </row>
    <row r="147" spans="1:11" ht="15.95" customHeight="1">
      <c r="A147" s="11"/>
      <c r="B147" s="12"/>
      <c r="C147" s="38"/>
      <c r="D147" s="14"/>
      <c r="E147" s="39"/>
      <c r="F147" s="15"/>
      <c r="G147" s="15"/>
      <c r="H147" s="116"/>
      <c r="I147" s="17"/>
      <c r="J147" s="18"/>
      <c r="K147" s="19"/>
    </row>
    <row r="148" spans="1:11" ht="15.95" customHeight="1">
      <c r="A148" s="11"/>
      <c r="B148" s="12"/>
      <c r="C148" s="23"/>
      <c r="D148" s="14"/>
      <c r="E148" s="13"/>
      <c r="F148" s="15"/>
      <c r="G148" s="16"/>
      <c r="H148" s="116"/>
      <c r="I148" s="17"/>
      <c r="J148" s="18"/>
      <c r="K148" s="19"/>
    </row>
    <row r="149" spans="1:11" ht="15.95" customHeight="1">
      <c r="A149" s="11"/>
      <c r="B149" s="12"/>
      <c r="C149" s="65"/>
      <c r="D149" s="66"/>
      <c r="E149" s="65"/>
      <c r="F149" s="65"/>
      <c r="G149" s="65"/>
      <c r="H149" s="122"/>
      <c r="I149" s="55"/>
      <c r="J149" s="18"/>
      <c r="K149" s="19"/>
    </row>
    <row r="150" spans="1:11" ht="15.95" customHeight="1">
      <c r="A150" s="11"/>
      <c r="B150" s="12"/>
      <c r="C150" s="13"/>
      <c r="D150" s="14"/>
      <c r="E150" s="13"/>
      <c r="F150" s="15"/>
      <c r="G150" s="16"/>
      <c r="H150" s="116"/>
      <c r="I150" s="17"/>
      <c r="J150" s="18"/>
      <c r="K150" s="19"/>
    </row>
    <row r="151" spans="1:11" ht="15.95" customHeight="1">
      <c r="A151" s="11"/>
      <c r="B151" s="12"/>
      <c r="C151" s="41" t="s">
        <v>78</v>
      </c>
      <c r="D151" s="14"/>
      <c r="E151" s="13"/>
      <c r="F151" s="15"/>
      <c r="G151" s="16"/>
      <c r="H151" s="116">
        <f>SUM(H142:H150)</f>
        <v>37760</v>
      </c>
      <c r="I151" s="17"/>
      <c r="J151" s="18"/>
      <c r="K151" s="19"/>
    </row>
    <row r="152" spans="1:11" ht="15.95" customHeight="1">
      <c r="A152" s="28"/>
      <c r="B152" s="29"/>
      <c r="C152" s="30"/>
      <c r="D152" s="31"/>
      <c r="E152" s="30"/>
      <c r="F152" s="32"/>
      <c r="G152" s="33"/>
      <c r="H152" s="118"/>
      <c r="I152" s="17"/>
      <c r="J152" s="18"/>
      <c r="K152" s="19"/>
    </row>
    <row r="153" spans="1:11" ht="17.100000000000001" customHeight="1">
      <c r="A153" s="67">
        <v>2200</v>
      </c>
      <c r="B153" s="3" t="s">
        <v>79</v>
      </c>
      <c r="C153" s="4"/>
      <c r="D153" s="5" t="s">
        <v>3</v>
      </c>
      <c r="E153" s="68"/>
      <c r="F153" s="7" t="s">
        <v>4</v>
      </c>
      <c r="G153" s="35"/>
      <c r="H153" s="115" t="s">
        <v>6</v>
      </c>
      <c r="I153" s="17"/>
      <c r="J153" s="18"/>
      <c r="K153" s="19"/>
    </row>
    <row r="154" spans="1:11" ht="15.95" customHeight="1">
      <c r="A154" s="11"/>
      <c r="B154" s="12"/>
      <c r="C154" s="13"/>
      <c r="D154" s="14"/>
      <c r="E154" s="13"/>
      <c r="F154" s="15"/>
      <c r="G154" s="16"/>
      <c r="H154" s="116"/>
      <c r="I154" s="17"/>
      <c r="J154" s="18"/>
      <c r="K154" s="19"/>
    </row>
    <row r="155" spans="1:11" ht="15.95" customHeight="1">
      <c r="A155" s="11"/>
      <c r="B155" s="12"/>
      <c r="C155" s="20" t="s">
        <v>79</v>
      </c>
      <c r="D155" s="14"/>
      <c r="E155" s="13"/>
      <c r="F155" s="15"/>
      <c r="G155" s="16"/>
      <c r="H155" s="116">
        <v>1000</v>
      </c>
      <c r="I155" s="17"/>
      <c r="J155" s="18"/>
      <c r="K155" s="19"/>
    </row>
    <row r="156" spans="1:11" ht="15.95" customHeight="1">
      <c r="A156" s="11"/>
      <c r="B156" s="12"/>
      <c r="C156" s="13"/>
      <c r="D156" s="14"/>
      <c r="E156" s="13"/>
      <c r="F156" s="15"/>
      <c r="G156" s="16"/>
      <c r="H156" s="116"/>
      <c r="I156" s="17"/>
      <c r="J156" s="18"/>
      <c r="K156" s="19"/>
    </row>
    <row r="157" spans="1:11" ht="15.95" customHeight="1">
      <c r="A157" s="11"/>
      <c r="B157" s="12"/>
      <c r="C157" s="25" t="s">
        <v>80</v>
      </c>
      <c r="D157" s="14"/>
      <c r="E157" s="13"/>
      <c r="F157" s="15"/>
      <c r="G157" s="16"/>
      <c r="H157" s="116">
        <f>SUM(H155:H156)</f>
        <v>1000</v>
      </c>
      <c r="I157" s="17"/>
      <c r="J157" s="18"/>
      <c r="K157" s="19"/>
    </row>
    <row r="158" spans="1:11" ht="15.95" customHeight="1">
      <c r="A158" s="28"/>
      <c r="B158" s="29"/>
      <c r="C158" s="30"/>
      <c r="D158" s="31"/>
      <c r="E158" s="30"/>
      <c r="F158" s="32"/>
      <c r="G158" s="33"/>
      <c r="H158" s="118"/>
      <c r="I158" s="17"/>
      <c r="J158" s="18"/>
      <c r="K158" s="19"/>
    </row>
    <row r="159" spans="1:11" ht="17.100000000000001" customHeight="1">
      <c r="A159" s="67">
        <v>2300</v>
      </c>
      <c r="B159" s="3" t="s">
        <v>81</v>
      </c>
      <c r="C159" s="4"/>
      <c r="D159" s="5" t="s">
        <v>3</v>
      </c>
      <c r="E159" s="68"/>
      <c r="F159" s="7" t="s">
        <v>4</v>
      </c>
      <c r="G159" s="35"/>
      <c r="H159" s="115" t="s">
        <v>6</v>
      </c>
      <c r="I159" s="17"/>
      <c r="J159" s="18"/>
      <c r="K159" s="19"/>
    </row>
    <row r="160" spans="1:11" ht="15.95" customHeight="1">
      <c r="A160" s="11"/>
      <c r="B160" s="12"/>
      <c r="C160" s="13"/>
      <c r="D160" s="14"/>
      <c r="E160" s="13"/>
      <c r="F160" s="15"/>
      <c r="G160" s="16"/>
      <c r="H160" s="116"/>
      <c r="I160" s="17"/>
      <c r="J160" s="18"/>
      <c r="K160" s="19"/>
    </row>
    <row r="161" spans="1:11" ht="15.95" customHeight="1">
      <c r="A161" s="11"/>
      <c r="B161" s="12"/>
      <c r="C161" s="20" t="s">
        <v>82</v>
      </c>
      <c r="D161" s="14"/>
      <c r="E161" s="13"/>
      <c r="F161" s="15"/>
      <c r="G161" s="16"/>
      <c r="H161" s="116">
        <v>5000</v>
      </c>
      <c r="I161" s="17"/>
      <c r="J161" s="18"/>
      <c r="K161" s="19"/>
    </row>
    <row r="162" spans="1:11" ht="15.95" customHeight="1">
      <c r="A162" s="11"/>
      <c r="B162" s="12"/>
      <c r="C162" s="13"/>
      <c r="D162" s="14"/>
      <c r="E162" s="13"/>
      <c r="F162" s="15"/>
      <c r="G162" s="16"/>
      <c r="H162" s="116"/>
      <c r="I162" s="17"/>
      <c r="J162" s="18"/>
      <c r="K162" s="19"/>
    </row>
    <row r="163" spans="1:11" ht="15.95" customHeight="1">
      <c r="A163" s="11"/>
      <c r="B163" s="12"/>
      <c r="C163" s="25" t="s">
        <v>83</v>
      </c>
      <c r="D163" s="14"/>
      <c r="E163" s="13"/>
      <c r="F163" s="15"/>
      <c r="G163" s="16"/>
      <c r="H163" s="116">
        <f>SUM(H161:H162)</f>
        <v>5000</v>
      </c>
      <c r="I163" s="17"/>
      <c r="J163" s="18"/>
      <c r="K163" s="19"/>
    </row>
    <row r="164" spans="1:11" ht="15.95" customHeight="1">
      <c r="A164" s="28"/>
      <c r="B164" s="29"/>
      <c r="C164" s="30"/>
      <c r="D164" s="31"/>
      <c r="E164" s="30"/>
      <c r="F164" s="32"/>
      <c r="G164" s="33"/>
      <c r="H164" s="118"/>
      <c r="I164" s="17"/>
      <c r="J164" s="18"/>
      <c r="K164" s="19"/>
    </row>
    <row r="165" spans="1:11" ht="17.100000000000001" customHeight="1">
      <c r="A165" s="67">
        <v>2400</v>
      </c>
      <c r="B165" s="3" t="s">
        <v>84</v>
      </c>
      <c r="C165" s="4"/>
      <c r="D165" s="5" t="s">
        <v>3</v>
      </c>
      <c r="E165" s="68"/>
      <c r="F165" s="7" t="s">
        <v>4</v>
      </c>
      <c r="G165" s="35"/>
      <c r="H165" s="115" t="s">
        <v>6</v>
      </c>
      <c r="I165" s="17"/>
      <c r="J165" s="18"/>
      <c r="K165" s="19"/>
    </row>
    <row r="166" spans="1:11" ht="15.95" customHeight="1">
      <c r="A166" s="11"/>
      <c r="B166" s="12"/>
      <c r="C166" s="13"/>
      <c r="D166" s="14"/>
      <c r="E166" s="13"/>
      <c r="F166" s="15"/>
      <c r="G166" s="16"/>
      <c r="H166" s="116"/>
      <c r="I166" s="17"/>
      <c r="J166" s="18"/>
      <c r="K166" s="19"/>
    </row>
    <row r="167" spans="1:11" ht="15.95" customHeight="1">
      <c r="A167" s="11"/>
      <c r="B167" s="12"/>
      <c r="C167" s="20" t="s">
        <v>84</v>
      </c>
      <c r="D167" s="14"/>
      <c r="E167" s="13"/>
      <c r="F167" s="15"/>
      <c r="G167" s="16"/>
      <c r="H167" s="116">
        <v>1000</v>
      </c>
      <c r="I167" s="17"/>
      <c r="J167" s="18"/>
      <c r="K167" s="19"/>
    </row>
    <row r="168" spans="1:11" ht="15.95" customHeight="1">
      <c r="A168" s="11"/>
      <c r="B168" s="12"/>
      <c r="C168" s="13"/>
      <c r="D168" s="14"/>
      <c r="E168" s="13"/>
      <c r="F168" s="15"/>
      <c r="G168" s="16"/>
      <c r="H168" s="116"/>
      <c r="I168" s="17"/>
      <c r="J168" s="18"/>
      <c r="K168" s="19"/>
    </row>
    <row r="169" spans="1:11" ht="15.95" customHeight="1">
      <c r="A169" s="11"/>
      <c r="B169" s="12"/>
      <c r="C169" s="25" t="s">
        <v>85</v>
      </c>
      <c r="D169" s="14"/>
      <c r="E169" s="13"/>
      <c r="F169" s="15"/>
      <c r="G169" s="16"/>
      <c r="H169" s="116">
        <f>SUM(H167:H168)</f>
        <v>1000</v>
      </c>
      <c r="I169" s="17"/>
      <c r="J169" s="18"/>
      <c r="K169" s="19"/>
    </row>
    <row r="170" spans="1:11" ht="15.95" customHeight="1">
      <c r="A170" s="28"/>
      <c r="B170" s="29"/>
      <c r="C170" s="30"/>
      <c r="D170" s="31"/>
      <c r="E170" s="30"/>
      <c r="F170" s="32"/>
      <c r="G170" s="33"/>
      <c r="H170" s="118"/>
      <c r="I170" s="17"/>
      <c r="J170" s="18"/>
      <c r="K170" s="19"/>
    </row>
    <row r="171" spans="1:11" ht="17.100000000000001" customHeight="1">
      <c r="A171" s="67">
        <v>2500</v>
      </c>
      <c r="B171" s="3" t="s">
        <v>86</v>
      </c>
      <c r="C171" s="4"/>
      <c r="D171" s="5" t="s">
        <v>3</v>
      </c>
      <c r="E171" s="68"/>
      <c r="F171" s="7" t="s">
        <v>4</v>
      </c>
      <c r="G171" s="35"/>
      <c r="H171" s="115" t="s">
        <v>6</v>
      </c>
      <c r="I171" s="17"/>
      <c r="J171" s="18"/>
      <c r="K171" s="19"/>
    </row>
    <row r="172" spans="1:11" ht="15.95" customHeight="1">
      <c r="A172" s="11"/>
      <c r="B172" s="12"/>
      <c r="C172" s="20" t="s">
        <v>87</v>
      </c>
      <c r="D172" s="14">
        <v>20</v>
      </c>
      <c r="E172" s="36" t="s">
        <v>0</v>
      </c>
      <c r="F172" s="15">
        <v>200</v>
      </c>
      <c r="G172" s="16"/>
      <c r="H172" s="116">
        <f>D172*F172</f>
        <v>4000</v>
      </c>
      <c r="I172" s="17"/>
      <c r="J172" s="18"/>
      <c r="K172" s="19"/>
    </row>
    <row r="173" spans="1:11" ht="15.95" customHeight="1">
      <c r="A173" s="11"/>
      <c r="B173" s="12"/>
      <c r="C173" s="23"/>
      <c r="D173" s="14"/>
      <c r="E173" s="13"/>
      <c r="F173" s="15"/>
      <c r="G173" s="16"/>
      <c r="H173" s="116"/>
      <c r="I173" s="17"/>
      <c r="J173" s="18"/>
      <c r="K173" s="19"/>
    </row>
    <row r="174" spans="1:11" ht="15.95" customHeight="1">
      <c r="A174" s="11"/>
      <c r="B174" s="12"/>
      <c r="C174" s="20" t="s">
        <v>88</v>
      </c>
      <c r="D174" s="14">
        <v>20</v>
      </c>
      <c r="E174" s="36" t="s">
        <v>0</v>
      </c>
      <c r="F174" s="15">
        <v>500</v>
      </c>
      <c r="G174" s="16"/>
      <c r="H174" s="116">
        <f>D174*F174</f>
        <v>10000</v>
      </c>
      <c r="I174" s="17"/>
      <c r="J174" s="18"/>
      <c r="K174" s="19"/>
    </row>
    <row r="175" spans="1:11" ht="15.95" customHeight="1">
      <c r="A175" s="11"/>
      <c r="B175" s="12"/>
      <c r="C175" s="23"/>
      <c r="D175" s="14"/>
      <c r="E175" s="13"/>
      <c r="F175" s="15"/>
      <c r="G175" s="16"/>
      <c r="H175" s="116"/>
      <c r="I175" s="17"/>
      <c r="J175" s="18"/>
      <c r="K175" s="19"/>
    </row>
    <row r="176" spans="1:11" ht="15.95" customHeight="1">
      <c r="A176" s="11"/>
      <c r="B176" s="12"/>
      <c r="C176" s="20" t="s">
        <v>89</v>
      </c>
      <c r="D176" s="14">
        <v>20</v>
      </c>
      <c r="E176" s="36" t="s">
        <v>0</v>
      </c>
      <c r="F176" s="15">
        <v>750</v>
      </c>
      <c r="G176" s="16"/>
      <c r="H176" s="116">
        <f>D176*F176</f>
        <v>15000</v>
      </c>
      <c r="I176" s="17"/>
      <c r="J176" s="18"/>
      <c r="K176" s="19"/>
    </row>
    <row r="177" spans="1:11" ht="15.95" customHeight="1">
      <c r="A177" s="11"/>
      <c r="B177" s="12"/>
      <c r="C177" s="23"/>
      <c r="D177" s="14"/>
      <c r="E177" s="13"/>
      <c r="F177" s="15"/>
      <c r="G177" s="16"/>
      <c r="H177" s="116"/>
      <c r="I177" s="17"/>
      <c r="J177" s="18"/>
      <c r="K177" s="19"/>
    </row>
    <row r="178" spans="1:11" ht="15.95" customHeight="1">
      <c r="A178" s="11"/>
      <c r="B178" s="12"/>
      <c r="C178" s="20" t="s">
        <v>90</v>
      </c>
      <c r="D178" s="14">
        <v>20</v>
      </c>
      <c r="E178" s="36" t="s">
        <v>0</v>
      </c>
      <c r="F178" s="15">
        <v>800</v>
      </c>
      <c r="G178" s="16"/>
      <c r="H178" s="116">
        <f>D178*F178</f>
        <v>16000</v>
      </c>
      <c r="I178" s="17"/>
      <c r="J178" s="18"/>
      <c r="K178" s="19"/>
    </row>
    <row r="179" spans="1:11" ht="15.95" customHeight="1">
      <c r="A179" s="11"/>
      <c r="B179" s="12"/>
      <c r="C179" s="23"/>
      <c r="D179" s="14"/>
      <c r="E179" s="13"/>
      <c r="F179" s="15"/>
      <c r="G179" s="16"/>
      <c r="H179" s="116"/>
      <c r="I179" s="17"/>
      <c r="J179" s="18"/>
      <c r="K179" s="19"/>
    </row>
    <row r="180" spans="1:11" ht="15.95" customHeight="1">
      <c r="A180" s="11"/>
      <c r="B180" s="12"/>
      <c r="C180" s="23"/>
      <c r="D180" s="14"/>
      <c r="E180" s="13"/>
      <c r="F180" s="15"/>
      <c r="G180" s="16"/>
      <c r="H180" s="116"/>
      <c r="I180" s="17"/>
      <c r="J180" s="18"/>
      <c r="K180" s="19"/>
    </row>
    <row r="181" spans="1:11" ht="15.95" customHeight="1">
      <c r="A181" s="11"/>
      <c r="B181" s="69"/>
      <c r="C181" s="65"/>
      <c r="D181" s="66"/>
      <c r="E181" s="65"/>
      <c r="F181" s="65"/>
      <c r="G181" s="65"/>
      <c r="H181" s="122"/>
      <c r="I181" s="55"/>
      <c r="J181" s="18"/>
      <c r="K181" s="19"/>
    </row>
    <row r="182" spans="1:11" ht="15.95" customHeight="1">
      <c r="A182" s="11"/>
      <c r="B182" s="12"/>
      <c r="C182" s="13"/>
      <c r="D182" s="14"/>
      <c r="E182" s="13"/>
      <c r="F182" s="15"/>
      <c r="G182" s="16"/>
      <c r="H182" s="116"/>
      <c r="I182" s="17"/>
      <c r="J182" s="18"/>
      <c r="K182" s="19"/>
    </row>
    <row r="183" spans="1:11" ht="15.95" customHeight="1">
      <c r="A183" s="11"/>
      <c r="B183" s="12"/>
      <c r="C183" s="25" t="s">
        <v>91</v>
      </c>
      <c r="D183" s="14"/>
      <c r="E183" s="13"/>
      <c r="F183" s="15"/>
      <c r="G183" s="16"/>
      <c r="H183" s="116">
        <f>SUM(H172:H182)</f>
        <v>45000</v>
      </c>
      <c r="I183" s="17"/>
      <c r="J183" s="18"/>
      <c r="K183" s="19"/>
    </row>
    <row r="184" spans="1:11" ht="15.95" customHeight="1">
      <c r="A184" s="28"/>
      <c r="B184" s="29"/>
      <c r="C184" s="30"/>
      <c r="D184" s="31"/>
      <c r="E184" s="30"/>
      <c r="F184" s="32"/>
      <c r="G184" s="33"/>
      <c r="H184" s="118"/>
      <c r="I184" s="17"/>
      <c r="J184" s="18"/>
      <c r="K184" s="19"/>
    </row>
    <row r="185" spans="1:11" ht="17.100000000000001" customHeight="1">
      <c r="A185" s="67">
        <v>2700</v>
      </c>
      <c r="B185" s="3" t="s">
        <v>92</v>
      </c>
      <c r="C185" s="70"/>
      <c r="D185" s="5" t="s">
        <v>3</v>
      </c>
      <c r="E185" s="6"/>
      <c r="F185" s="7" t="s">
        <v>4</v>
      </c>
      <c r="G185" s="35"/>
      <c r="H185" s="115" t="s">
        <v>6</v>
      </c>
      <c r="I185" s="17"/>
      <c r="J185" s="18"/>
      <c r="K185" s="19"/>
    </row>
    <row r="186" spans="1:11" ht="15.95" customHeight="1">
      <c r="A186" s="11"/>
      <c r="B186" s="12"/>
      <c r="C186" s="13"/>
      <c r="D186" s="14"/>
      <c r="E186" s="13"/>
      <c r="F186" s="15"/>
      <c r="G186" s="16"/>
      <c r="H186" s="116"/>
      <c r="I186" s="17"/>
      <c r="J186" s="18"/>
      <c r="K186" s="19"/>
    </row>
    <row r="187" spans="1:11" ht="15.95" customHeight="1">
      <c r="A187" s="11"/>
      <c r="B187" s="12"/>
      <c r="C187" s="20" t="s">
        <v>93</v>
      </c>
      <c r="D187" s="14"/>
      <c r="E187" s="13"/>
      <c r="F187" s="15"/>
      <c r="G187" s="16"/>
      <c r="H187" s="116">
        <v>10000</v>
      </c>
      <c r="I187" s="17"/>
      <c r="J187" s="18"/>
      <c r="K187" s="19"/>
    </row>
    <row r="188" spans="1:11" ht="15.95" customHeight="1">
      <c r="A188" s="11"/>
      <c r="B188" s="12"/>
      <c r="C188" s="23"/>
      <c r="D188" s="14"/>
      <c r="E188" s="13"/>
      <c r="F188" s="15"/>
      <c r="G188" s="16"/>
      <c r="H188" s="116"/>
      <c r="I188" s="17"/>
      <c r="J188" s="18"/>
      <c r="K188" s="19"/>
    </row>
    <row r="189" spans="1:11" ht="15.95" customHeight="1">
      <c r="A189" s="11"/>
      <c r="B189" s="12"/>
      <c r="C189" s="38"/>
      <c r="D189" s="14"/>
      <c r="E189" s="13"/>
      <c r="F189" s="15"/>
      <c r="G189" s="16"/>
      <c r="H189" s="116"/>
      <c r="I189" s="17"/>
      <c r="J189" s="18"/>
      <c r="K189" s="19"/>
    </row>
    <row r="190" spans="1:11" ht="15.95" customHeight="1">
      <c r="A190" s="11"/>
      <c r="B190" s="12"/>
      <c r="C190" s="23"/>
      <c r="D190" s="14"/>
      <c r="E190" s="13"/>
      <c r="F190" s="15"/>
      <c r="G190" s="16"/>
      <c r="H190" s="116"/>
      <c r="I190" s="17"/>
      <c r="J190" s="18"/>
      <c r="K190" s="19"/>
    </row>
    <row r="191" spans="1:11" ht="15.95" customHeight="1">
      <c r="A191" s="11"/>
      <c r="B191" s="12"/>
      <c r="C191" s="38"/>
      <c r="D191" s="14"/>
      <c r="E191" s="13"/>
      <c r="F191" s="15"/>
      <c r="G191" s="16"/>
      <c r="H191" s="116"/>
      <c r="I191" s="17"/>
      <c r="J191" s="18"/>
      <c r="K191" s="19"/>
    </row>
    <row r="192" spans="1:11" ht="15.95" customHeight="1">
      <c r="A192" s="11"/>
      <c r="B192" s="12"/>
      <c r="C192" s="23"/>
      <c r="D192" s="14"/>
      <c r="E192" s="13"/>
      <c r="F192" s="15"/>
      <c r="G192" s="16"/>
      <c r="H192" s="116"/>
      <c r="I192" s="17"/>
      <c r="J192" s="18"/>
      <c r="K192" s="19"/>
    </row>
    <row r="193" spans="1:11" ht="15.95" customHeight="1">
      <c r="A193" s="11"/>
      <c r="B193" s="12"/>
      <c r="C193" s="25" t="s">
        <v>94</v>
      </c>
      <c r="D193" s="14"/>
      <c r="E193" s="13"/>
      <c r="F193" s="15"/>
      <c r="G193" s="16"/>
      <c r="H193" s="116">
        <f>SUM(H187:H192)</f>
        <v>10000</v>
      </c>
      <c r="I193" s="17"/>
      <c r="J193" s="18"/>
      <c r="K193" s="19"/>
    </row>
    <row r="194" spans="1:11" ht="15.95" customHeight="1">
      <c r="A194" s="28"/>
      <c r="B194" s="29"/>
      <c r="C194" s="30"/>
      <c r="D194" s="31"/>
      <c r="E194" s="30"/>
      <c r="F194" s="32"/>
      <c r="G194" s="33"/>
      <c r="H194" s="118"/>
      <c r="I194" s="17"/>
      <c r="J194" s="18"/>
      <c r="K194" s="19"/>
    </row>
    <row r="195" spans="1:11" ht="17.100000000000001" customHeight="1">
      <c r="A195" s="67">
        <v>2800</v>
      </c>
      <c r="B195" s="3" t="s">
        <v>95</v>
      </c>
      <c r="C195" s="70"/>
      <c r="D195" s="5" t="s">
        <v>3</v>
      </c>
      <c r="E195" s="6"/>
      <c r="F195" s="7" t="s">
        <v>4</v>
      </c>
      <c r="G195" s="35"/>
      <c r="H195" s="115" t="s">
        <v>6</v>
      </c>
      <c r="I195" s="17"/>
      <c r="J195" s="18"/>
      <c r="K195" s="19"/>
    </row>
    <row r="196" spans="1:11" ht="15.95" customHeight="1">
      <c r="A196" s="11"/>
      <c r="B196" s="12"/>
      <c r="C196" s="13"/>
      <c r="D196" s="14"/>
      <c r="E196" s="13"/>
      <c r="F196" s="15"/>
      <c r="G196" s="16"/>
      <c r="H196" s="116"/>
      <c r="I196" s="17"/>
      <c r="J196" s="18"/>
      <c r="K196" s="19"/>
    </row>
    <row r="197" spans="1:11" ht="15.95" customHeight="1">
      <c r="A197" s="11"/>
      <c r="B197" s="12"/>
      <c r="C197" s="38"/>
      <c r="D197" s="14"/>
      <c r="E197" s="13"/>
      <c r="F197" s="15"/>
      <c r="G197" s="16"/>
      <c r="H197" s="116"/>
      <c r="I197" s="17"/>
      <c r="J197" s="18"/>
      <c r="K197" s="19"/>
    </row>
    <row r="198" spans="1:11" ht="15.95" customHeight="1">
      <c r="A198" s="11"/>
      <c r="B198" s="12"/>
      <c r="C198" s="23"/>
      <c r="D198" s="14"/>
      <c r="E198" s="13"/>
      <c r="F198" s="15"/>
      <c r="G198" s="16"/>
      <c r="H198" s="116"/>
      <c r="I198" s="17"/>
      <c r="J198" s="18"/>
      <c r="K198" s="19"/>
    </row>
    <row r="199" spans="1:11" ht="15.95" customHeight="1">
      <c r="A199" s="11"/>
      <c r="B199" s="12"/>
      <c r="C199" s="20" t="s">
        <v>96</v>
      </c>
      <c r="D199" s="14"/>
      <c r="E199" s="13"/>
      <c r="F199" s="15"/>
      <c r="G199" s="16"/>
      <c r="H199" s="116">
        <v>10000</v>
      </c>
      <c r="I199" s="17"/>
      <c r="J199" s="18"/>
      <c r="K199" s="19"/>
    </row>
    <row r="200" spans="1:11" ht="15.95" customHeight="1">
      <c r="A200" s="11"/>
      <c r="B200" s="12"/>
      <c r="C200" s="23"/>
      <c r="D200" s="14"/>
      <c r="E200" s="13"/>
      <c r="F200" s="15"/>
      <c r="G200" s="16"/>
      <c r="H200" s="116"/>
      <c r="I200" s="17"/>
      <c r="J200" s="18"/>
      <c r="K200" s="19"/>
    </row>
    <row r="201" spans="1:11" ht="15.95" customHeight="1">
      <c r="A201" s="11"/>
      <c r="B201" s="12"/>
      <c r="C201" s="38"/>
      <c r="D201" s="14"/>
      <c r="E201" s="13"/>
      <c r="F201" s="15"/>
      <c r="G201" s="16"/>
      <c r="H201" s="116"/>
      <c r="I201" s="17"/>
      <c r="J201" s="18"/>
      <c r="K201" s="19"/>
    </row>
    <row r="202" spans="1:11" ht="15.95" customHeight="1">
      <c r="A202" s="11"/>
      <c r="B202" s="12"/>
      <c r="C202" s="23"/>
      <c r="D202" s="14"/>
      <c r="E202" s="13"/>
      <c r="F202" s="15"/>
      <c r="G202" s="16"/>
      <c r="H202" s="116"/>
      <c r="I202" s="17"/>
      <c r="J202" s="18"/>
      <c r="K202" s="19"/>
    </row>
    <row r="203" spans="1:11" ht="15.95" customHeight="1">
      <c r="A203" s="11"/>
      <c r="B203" s="12"/>
      <c r="C203" s="25" t="s">
        <v>97</v>
      </c>
      <c r="D203" s="14"/>
      <c r="E203" s="13"/>
      <c r="F203" s="15"/>
      <c r="G203" s="16"/>
      <c r="H203" s="116">
        <f>SUM(H197:H202)</f>
        <v>10000</v>
      </c>
      <c r="I203" s="17"/>
      <c r="J203" s="18"/>
      <c r="K203" s="19"/>
    </row>
    <row r="204" spans="1:11" ht="15.95" customHeight="1">
      <c r="A204" s="28"/>
      <c r="B204" s="29"/>
      <c r="C204" s="30"/>
      <c r="D204" s="31"/>
      <c r="E204" s="30"/>
      <c r="F204" s="32"/>
      <c r="G204" s="33"/>
      <c r="H204" s="118"/>
      <c r="I204" s="17"/>
      <c r="J204" s="18"/>
      <c r="K204" s="19"/>
    </row>
    <row r="205" spans="1:11" ht="17.100000000000001" customHeight="1">
      <c r="A205" s="67">
        <v>2900</v>
      </c>
      <c r="B205" s="3" t="s">
        <v>98</v>
      </c>
      <c r="C205" s="4"/>
      <c r="D205" s="5" t="s">
        <v>3</v>
      </c>
      <c r="E205" s="68"/>
      <c r="F205" s="7" t="s">
        <v>4</v>
      </c>
      <c r="G205" s="35"/>
      <c r="H205" s="115" t="s">
        <v>6</v>
      </c>
      <c r="I205" s="17"/>
      <c r="J205" s="18"/>
      <c r="K205" s="19"/>
    </row>
    <row r="206" spans="1:11" ht="15.95" customHeight="1">
      <c r="A206" s="11"/>
      <c r="B206" s="12"/>
      <c r="C206" s="13"/>
      <c r="D206" s="14"/>
      <c r="E206" s="13"/>
      <c r="F206" s="15"/>
      <c r="G206" s="16"/>
      <c r="H206" s="116"/>
      <c r="I206" s="17"/>
      <c r="J206" s="18"/>
      <c r="K206" s="19"/>
    </row>
    <row r="207" spans="1:11" ht="15.95" customHeight="1">
      <c r="A207" s="11"/>
      <c r="B207" s="12"/>
      <c r="C207" s="20" t="s">
        <v>99</v>
      </c>
      <c r="D207" s="14"/>
      <c r="E207" s="13"/>
      <c r="F207" s="15"/>
      <c r="G207" s="16"/>
      <c r="H207" s="116"/>
      <c r="I207" s="17"/>
      <c r="J207" s="18"/>
      <c r="K207" s="19"/>
    </row>
    <row r="208" spans="1:11" ht="15.95" customHeight="1">
      <c r="A208" s="11"/>
      <c r="B208" s="12"/>
      <c r="C208" s="71"/>
      <c r="D208" s="14"/>
      <c r="E208" s="39"/>
      <c r="F208" s="15"/>
      <c r="G208" s="40"/>
      <c r="H208" s="116">
        <f>D208*F208*G208</f>
        <v>0</v>
      </c>
      <c r="I208" s="17"/>
      <c r="J208" s="18"/>
      <c r="K208" s="19"/>
    </row>
    <row r="209" spans="1:11" ht="15.95" customHeight="1">
      <c r="A209" s="11"/>
      <c r="B209" s="12"/>
      <c r="C209" s="71"/>
      <c r="D209" s="14"/>
      <c r="E209" s="39"/>
      <c r="F209" s="15"/>
      <c r="G209" s="40"/>
      <c r="H209" s="116">
        <f>D209*F209*G209</f>
        <v>0</v>
      </c>
      <c r="I209" s="17"/>
      <c r="J209" s="18"/>
      <c r="K209" s="19"/>
    </row>
    <row r="210" spans="1:11" ht="15.95" customHeight="1">
      <c r="A210" s="11"/>
      <c r="B210" s="12"/>
      <c r="C210" s="71"/>
      <c r="D210" s="14"/>
      <c r="E210" s="39"/>
      <c r="F210" s="15"/>
      <c r="G210" s="40"/>
      <c r="H210" s="116">
        <f>D210*F210*G210</f>
        <v>0</v>
      </c>
      <c r="I210" s="17"/>
      <c r="J210" s="18"/>
      <c r="K210" s="19"/>
    </row>
    <row r="211" spans="1:11" ht="15.95" customHeight="1">
      <c r="A211" s="11"/>
      <c r="B211" s="12"/>
      <c r="C211" s="72" t="s">
        <v>186</v>
      </c>
      <c r="D211" s="14">
        <v>6</v>
      </c>
      <c r="E211" s="36" t="s">
        <v>0</v>
      </c>
      <c r="F211" s="15">
        <v>200</v>
      </c>
      <c r="G211" s="37">
        <v>6</v>
      </c>
      <c r="H211" s="116">
        <f>D211*F211*G211</f>
        <v>7200</v>
      </c>
      <c r="I211" s="17"/>
      <c r="J211" s="18"/>
      <c r="K211" s="19"/>
    </row>
    <row r="212" spans="1:11" ht="15.95" customHeight="1">
      <c r="A212" s="11"/>
      <c r="B212" s="12"/>
      <c r="C212" s="72" t="s">
        <v>100</v>
      </c>
      <c r="D212" s="14">
        <v>6</v>
      </c>
      <c r="E212" s="36" t="s">
        <v>0</v>
      </c>
      <c r="F212" s="15">
        <v>100</v>
      </c>
      <c r="G212" s="37">
        <v>6</v>
      </c>
      <c r="H212" s="116">
        <f>D212*F212*G212</f>
        <v>3600</v>
      </c>
      <c r="I212" s="17"/>
      <c r="J212" s="18"/>
      <c r="K212" s="19"/>
    </row>
    <row r="213" spans="1:11" ht="15.95" customHeight="1">
      <c r="A213" s="11"/>
      <c r="B213" s="69"/>
      <c r="C213" s="65"/>
      <c r="D213" s="66"/>
      <c r="E213" s="65"/>
      <c r="F213" s="65"/>
      <c r="G213" s="65"/>
      <c r="H213" s="122"/>
      <c r="I213" s="55"/>
      <c r="J213" s="18"/>
      <c r="K213" s="19"/>
    </row>
    <row r="214" spans="1:11" ht="15.95" customHeight="1">
      <c r="A214" s="11"/>
      <c r="B214" s="12"/>
      <c r="C214" s="13"/>
      <c r="D214" s="14"/>
      <c r="E214" s="13"/>
      <c r="F214" s="15"/>
      <c r="G214" s="16"/>
      <c r="H214" s="116"/>
      <c r="I214" s="17"/>
      <c r="J214" s="18"/>
      <c r="K214" s="19"/>
    </row>
    <row r="215" spans="1:11" ht="15.95" customHeight="1">
      <c r="A215" s="11"/>
      <c r="B215" s="12"/>
      <c r="C215" s="25" t="s">
        <v>101</v>
      </c>
      <c r="D215" s="14"/>
      <c r="E215" s="13"/>
      <c r="F215" s="15"/>
      <c r="G215" s="16"/>
      <c r="H215" s="116">
        <f>SUM(H208:H214)</f>
        <v>10800</v>
      </c>
      <c r="I215" s="17"/>
      <c r="J215" s="18"/>
      <c r="K215" s="19"/>
    </row>
    <row r="216" spans="1:11" ht="15.95" customHeight="1">
      <c r="A216" s="28"/>
      <c r="B216" s="29"/>
      <c r="C216" s="30"/>
      <c r="D216" s="31"/>
      <c r="E216" s="30"/>
      <c r="F216" s="32"/>
      <c r="G216" s="33"/>
      <c r="H216" s="118"/>
      <c r="I216" s="17"/>
      <c r="J216" s="18"/>
      <c r="K216" s="19"/>
    </row>
    <row r="217" spans="1:11" ht="17.100000000000001" customHeight="1">
      <c r="A217" s="67">
        <v>3000</v>
      </c>
      <c r="B217" s="3" t="s">
        <v>102</v>
      </c>
      <c r="C217" s="70"/>
      <c r="D217" s="5" t="s">
        <v>3</v>
      </c>
      <c r="E217" s="6"/>
      <c r="F217" s="7" t="s">
        <v>4</v>
      </c>
      <c r="G217" s="35"/>
      <c r="H217" s="115" t="s">
        <v>6</v>
      </c>
      <c r="I217" s="17"/>
      <c r="J217" s="18"/>
      <c r="K217" s="19"/>
    </row>
    <row r="218" spans="1:11" ht="15.95" customHeight="1">
      <c r="A218" s="11"/>
      <c r="B218" s="12"/>
      <c r="C218" s="20" t="s">
        <v>103</v>
      </c>
      <c r="D218" s="14"/>
      <c r="E218" s="13"/>
      <c r="F218" s="15"/>
      <c r="G218" s="16"/>
      <c r="H218" s="116">
        <v>75000</v>
      </c>
      <c r="I218" s="17"/>
      <c r="J218" s="18"/>
      <c r="K218" s="19"/>
    </row>
    <row r="219" spans="1:11" ht="15.95" customHeight="1">
      <c r="A219" s="11"/>
      <c r="B219" s="12"/>
      <c r="C219" s="23"/>
      <c r="D219" s="14"/>
      <c r="E219" s="13"/>
      <c r="F219" s="15"/>
      <c r="G219" s="16"/>
      <c r="H219" s="116"/>
      <c r="I219" s="17"/>
      <c r="J219" s="18"/>
      <c r="K219" s="19"/>
    </row>
    <row r="220" spans="1:11" ht="15.95" customHeight="1">
      <c r="A220" s="11"/>
      <c r="B220" s="12"/>
      <c r="C220" s="25" t="s">
        <v>104</v>
      </c>
      <c r="D220" s="14"/>
      <c r="E220" s="13"/>
      <c r="F220" s="15"/>
      <c r="G220" s="16"/>
      <c r="H220" s="116">
        <f>SUM(H218:H219)</f>
        <v>75000</v>
      </c>
      <c r="I220" s="17"/>
      <c r="J220" s="18"/>
      <c r="K220" s="19"/>
    </row>
    <row r="221" spans="1:11" ht="15.95" customHeight="1">
      <c r="A221" s="28"/>
      <c r="B221" s="29"/>
      <c r="C221" s="30"/>
      <c r="D221" s="31"/>
      <c r="E221" s="30"/>
      <c r="F221" s="32"/>
      <c r="G221" s="33"/>
      <c r="H221" s="118"/>
      <c r="I221" s="17"/>
      <c r="J221" s="18"/>
      <c r="K221" s="19"/>
    </row>
    <row r="222" spans="1:11" ht="17.100000000000001" customHeight="1">
      <c r="A222" s="67">
        <v>3100</v>
      </c>
      <c r="B222" s="3" t="s">
        <v>105</v>
      </c>
      <c r="C222" s="70"/>
      <c r="D222" s="5" t="s">
        <v>3</v>
      </c>
      <c r="E222" s="6"/>
      <c r="F222" s="7" t="s">
        <v>4</v>
      </c>
      <c r="G222" s="35"/>
      <c r="H222" s="115" t="s">
        <v>6</v>
      </c>
      <c r="I222" s="17"/>
      <c r="J222" s="18"/>
      <c r="K222" s="19"/>
    </row>
    <row r="223" spans="1:11" ht="15.95" customHeight="1">
      <c r="A223" s="11"/>
      <c r="B223" s="12"/>
      <c r="C223" s="20" t="s">
        <v>105</v>
      </c>
      <c r="D223" s="14"/>
      <c r="E223" s="13"/>
      <c r="F223" s="15"/>
      <c r="G223" s="16"/>
      <c r="H223" s="116">
        <v>20000</v>
      </c>
      <c r="I223" s="17"/>
      <c r="J223" s="18"/>
      <c r="K223" s="19"/>
    </row>
    <row r="224" spans="1:11" ht="15.95" customHeight="1">
      <c r="A224" s="11"/>
      <c r="B224" s="12"/>
      <c r="C224" s="23"/>
      <c r="D224" s="14"/>
      <c r="E224" s="13"/>
      <c r="F224" s="15"/>
      <c r="G224" s="16"/>
      <c r="H224" s="116"/>
      <c r="I224" s="17"/>
      <c r="J224" s="18"/>
      <c r="K224" s="19"/>
    </row>
    <row r="225" spans="1:11" ht="15.95" customHeight="1">
      <c r="A225" s="11"/>
      <c r="B225" s="12"/>
      <c r="C225" s="25" t="s">
        <v>106</v>
      </c>
      <c r="D225" s="14"/>
      <c r="E225" s="13"/>
      <c r="F225" s="15"/>
      <c r="G225" s="16"/>
      <c r="H225" s="116">
        <f>SUM(H223:H224)</f>
        <v>20000</v>
      </c>
      <c r="I225" s="17"/>
      <c r="J225" s="18"/>
      <c r="K225" s="19"/>
    </row>
    <row r="226" spans="1:11" ht="15.95" customHeight="1">
      <c r="A226" s="28"/>
      <c r="B226" s="29"/>
      <c r="C226" s="30"/>
      <c r="D226" s="31"/>
      <c r="E226" s="30"/>
      <c r="F226" s="32"/>
      <c r="G226" s="33"/>
      <c r="H226" s="118"/>
      <c r="I226" s="17"/>
      <c r="J226" s="18"/>
      <c r="K226" s="19"/>
    </row>
    <row r="227" spans="1:11" ht="17.100000000000001" customHeight="1">
      <c r="A227" s="2">
        <v>3200</v>
      </c>
      <c r="B227" s="73" t="s">
        <v>107</v>
      </c>
      <c r="C227" s="74"/>
      <c r="D227" s="5" t="s">
        <v>3</v>
      </c>
      <c r="E227" s="6"/>
      <c r="F227" s="7" t="s">
        <v>4</v>
      </c>
      <c r="G227" s="35"/>
      <c r="H227" s="115" t="s">
        <v>6</v>
      </c>
      <c r="I227" s="17"/>
      <c r="J227" s="18"/>
      <c r="K227" s="19"/>
    </row>
    <row r="228" spans="1:11" ht="15.95" customHeight="1">
      <c r="A228" s="11"/>
      <c r="B228" s="75"/>
      <c r="C228" s="13"/>
      <c r="D228" s="14"/>
      <c r="E228" s="13"/>
      <c r="F228" s="15"/>
      <c r="G228" s="16"/>
      <c r="H228" s="116"/>
      <c r="I228" s="17"/>
      <c r="J228" s="18"/>
      <c r="K228" s="19"/>
    </row>
    <row r="229" spans="1:11" ht="15.95" customHeight="1">
      <c r="A229" s="11"/>
      <c r="B229" s="76" t="s">
        <v>108</v>
      </c>
      <c r="C229" s="23"/>
      <c r="D229" s="14"/>
      <c r="E229" s="13"/>
      <c r="F229" s="15"/>
      <c r="G229" s="16"/>
      <c r="H229" s="116"/>
      <c r="I229" s="17"/>
      <c r="J229" s="18"/>
      <c r="K229" s="19"/>
    </row>
    <row r="230" spans="1:11" ht="15.95" customHeight="1">
      <c r="A230" s="11"/>
      <c r="B230" s="75">
        <v>1</v>
      </c>
      <c r="C230" s="20" t="s">
        <v>109</v>
      </c>
      <c r="D230" s="14">
        <v>4</v>
      </c>
      <c r="E230" s="36" t="s">
        <v>1</v>
      </c>
      <c r="F230" s="15">
        <v>5000</v>
      </c>
      <c r="G230" s="37">
        <v>1</v>
      </c>
      <c r="H230" s="116">
        <f>(F230*B230)*D230</f>
        <v>20000</v>
      </c>
      <c r="I230" s="17"/>
      <c r="J230" s="18"/>
      <c r="K230" s="19"/>
    </row>
    <row r="231" spans="1:11" ht="15.95" customHeight="1">
      <c r="A231" s="11"/>
      <c r="B231" s="75">
        <v>2</v>
      </c>
      <c r="C231" s="20" t="s">
        <v>110</v>
      </c>
      <c r="D231" s="14">
        <v>1</v>
      </c>
      <c r="E231" s="36" t="s">
        <v>20</v>
      </c>
      <c r="F231" s="15">
        <v>30</v>
      </c>
      <c r="G231" s="37">
        <v>10</v>
      </c>
      <c r="H231" s="116">
        <f>(F231*G231)*D231</f>
        <v>300</v>
      </c>
      <c r="I231" s="17"/>
      <c r="J231" s="18"/>
      <c r="K231" s="19"/>
    </row>
    <row r="232" spans="1:11" ht="15.95" customHeight="1">
      <c r="A232" s="11"/>
      <c r="B232" s="75">
        <v>3</v>
      </c>
      <c r="C232" s="20" t="s">
        <v>111</v>
      </c>
      <c r="D232" s="14">
        <v>1</v>
      </c>
      <c r="E232" s="36" t="s">
        <v>20</v>
      </c>
      <c r="F232" s="15">
        <v>200</v>
      </c>
      <c r="G232" s="37">
        <v>10</v>
      </c>
      <c r="H232" s="116">
        <f>(F232*G232)*D232</f>
        <v>2000</v>
      </c>
      <c r="I232" s="17"/>
      <c r="J232" s="18"/>
      <c r="K232" s="19"/>
    </row>
    <row r="233" spans="1:11" ht="15.95" customHeight="1">
      <c r="A233" s="11"/>
      <c r="B233" s="75"/>
      <c r="C233" s="23"/>
      <c r="D233" s="14"/>
      <c r="E233" s="13"/>
      <c r="F233" s="15"/>
      <c r="G233" s="16"/>
      <c r="H233" s="116"/>
      <c r="I233" s="17"/>
      <c r="J233" s="18"/>
      <c r="K233" s="19"/>
    </row>
    <row r="234" spans="1:11" ht="15.95" customHeight="1">
      <c r="A234" s="11"/>
      <c r="B234" s="75"/>
      <c r="C234" s="25" t="s">
        <v>112</v>
      </c>
      <c r="D234" s="14"/>
      <c r="E234" s="13"/>
      <c r="F234" s="15"/>
      <c r="G234" s="16"/>
      <c r="H234" s="116">
        <f>SUM(H229:H233)</f>
        <v>22300</v>
      </c>
      <c r="I234" s="17"/>
      <c r="J234" s="18"/>
      <c r="K234" s="19"/>
    </row>
    <row r="235" spans="1:11" ht="15.95" customHeight="1">
      <c r="A235" s="28"/>
      <c r="B235" s="77"/>
      <c r="C235" s="30"/>
      <c r="D235" s="31"/>
      <c r="E235" s="30"/>
      <c r="F235" s="32"/>
      <c r="G235" s="33"/>
      <c r="H235" s="118"/>
      <c r="I235" s="17"/>
      <c r="J235" s="18"/>
      <c r="K235" s="19"/>
    </row>
    <row r="236" spans="1:11" ht="17.100000000000001" customHeight="1">
      <c r="A236" s="2">
        <v>3300</v>
      </c>
      <c r="B236" s="73" t="s">
        <v>113</v>
      </c>
      <c r="C236" s="74"/>
      <c r="D236" s="5" t="s">
        <v>3</v>
      </c>
      <c r="E236" s="6"/>
      <c r="F236" s="7" t="s">
        <v>4</v>
      </c>
      <c r="G236" s="35"/>
      <c r="H236" s="115" t="s">
        <v>6</v>
      </c>
      <c r="I236" s="17"/>
      <c r="J236" s="18"/>
      <c r="K236" s="19"/>
    </row>
    <row r="237" spans="1:11" ht="15.95" customHeight="1">
      <c r="A237" s="11"/>
      <c r="B237" s="75"/>
      <c r="C237" s="13"/>
      <c r="D237" s="14"/>
      <c r="E237" s="13"/>
      <c r="F237" s="15"/>
      <c r="G237" s="16"/>
      <c r="H237" s="116"/>
      <c r="I237" s="17"/>
      <c r="J237" s="18"/>
      <c r="K237" s="19"/>
    </row>
    <row r="238" spans="1:11" ht="15.95" customHeight="1">
      <c r="A238" s="11"/>
      <c r="B238" s="76" t="s">
        <v>114</v>
      </c>
      <c r="C238" s="23"/>
      <c r="D238" s="14"/>
      <c r="E238" s="13"/>
      <c r="F238" s="15"/>
      <c r="G238" s="16"/>
      <c r="H238" s="116"/>
      <c r="I238" s="17"/>
      <c r="J238" s="18"/>
      <c r="K238" s="19"/>
    </row>
    <row r="239" spans="1:11" ht="15.95" customHeight="1">
      <c r="A239" s="11"/>
      <c r="B239" s="75">
        <v>1</v>
      </c>
      <c r="C239" s="36" t="s">
        <v>115</v>
      </c>
      <c r="D239" s="14">
        <v>20</v>
      </c>
      <c r="E239" s="36" t="s">
        <v>0</v>
      </c>
      <c r="F239" s="15">
        <v>1000</v>
      </c>
      <c r="G239" s="37">
        <v>1</v>
      </c>
      <c r="H239" s="116">
        <f>(F239*G239)*D239</f>
        <v>20000</v>
      </c>
      <c r="I239" s="17"/>
      <c r="J239" s="18"/>
      <c r="K239" s="19"/>
    </row>
    <row r="240" spans="1:11" ht="15.95" customHeight="1">
      <c r="A240" s="11"/>
      <c r="B240" s="75">
        <v>1</v>
      </c>
      <c r="C240" s="20" t="s">
        <v>116</v>
      </c>
      <c r="D240" s="14">
        <v>20</v>
      </c>
      <c r="E240" s="36" t="s">
        <v>0</v>
      </c>
      <c r="F240" s="15">
        <v>200</v>
      </c>
      <c r="G240" s="37">
        <v>1</v>
      </c>
      <c r="H240" s="116">
        <f>(F240*G240)*D240</f>
        <v>4000</v>
      </c>
      <c r="I240" s="17"/>
      <c r="J240" s="18"/>
      <c r="K240" s="19"/>
    </row>
    <row r="241" spans="1:11" ht="15.95" customHeight="1">
      <c r="A241" s="11"/>
      <c r="B241" s="75">
        <v>2</v>
      </c>
      <c r="C241" s="20" t="s">
        <v>117</v>
      </c>
      <c r="D241" s="14">
        <v>20</v>
      </c>
      <c r="E241" s="36" t="s">
        <v>0</v>
      </c>
      <c r="F241" s="15">
        <v>18</v>
      </c>
      <c r="G241" s="37">
        <v>2</v>
      </c>
      <c r="H241" s="116">
        <f>(F241*B241)*D241</f>
        <v>720</v>
      </c>
      <c r="I241" s="17"/>
      <c r="J241" s="18"/>
      <c r="K241" s="19"/>
    </row>
    <row r="242" spans="1:11" ht="15.95" customHeight="1">
      <c r="A242" s="11"/>
      <c r="B242" s="75">
        <v>2</v>
      </c>
      <c r="C242" s="20" t="s">
        <v>118</v>
      </c>
      <c r="D242" s="14">
        <v>20</v>
      </c>
      <c r="E242" s="36" t="s">
        <v>119</v>
      </c>
      <c r="F242" s="15">
        <v>24</v>
      </c>
      <c r="G242" s="37">
        <v>2</v>
      </c>
      <c r="H242" s="116">
        <f>(F242*B242)*D242</f>
        <v>960</v>
      </c>
      <c r="I242" s="17"/>
      <c r="J242" s="18"/>
      <c r="K242" s="19"/>
    </row>
    <row r="243" spans="1:11" ht="15.95" customHeight="1">
      <c r="A243" s="11"/>
      <c r="B243" s="75">
        <v>1</v>
      </c>
      <c r="C243" s="20" t="s">
        <v>120</v>
      </c>
      <c r="D243" s="14">
        <v>20</v>
      </c>
      <c r="E243" s="36" t="s">
        <v>0</v>
      </c>
      <c r="F243" s="15">
        <v>12</v>
      </c>
      <c r="G243" s="37">
        <v>1</v>
      </c>
      <c r="H243" s="116">
        <f>(F243*B243)*D243</f>
        <v>240</v>
      </c>
      <c r="I243" s="17"/>
      <c r="J243" s="18"/>
      <c r="K243" s="19"/>
    </row>
    <row r="244" spans="1:11" ht="15.95" customHeight="1">
      <c r="A244" s="11"/>
      <c r="B244" s="75">
        <v>1</v>
      </c>
      <c r="C244" s="20" t="s">
        <v>121</v>
      </c>
      <c r="D244" s="14">
        <v>20</v>
      </c>
      <c r="E244" s="36" t="s">
        <v>0</v>
      </c>
      <c r="F244" s="15">
        <v>12</v>
      </c>
      <c r="G244" s="37">
        <v>1</v>
      </c>
      <c r="H244" s="116">
        <f>(F244*B244)*D244</f>
        <v>240</v>
      </c>
      <c r="I244" s="17"/>
      <c r="J244" s="18"/>
      <c r="K244" s="19"/>
    </row>
    <row r="245" spans="1:11" ht="15.95" customHeight="1">
      <c r="A245" s="11"/>
      <c r="B245" s="75">
        <v>1</v>
      </c>
      <c r="C245" s="20" t="s">
        <v>122</v>
      </c>
      <c r="D245" s="14">
        <v>20</v>
      </c>
      <c r="E245" s="36" t="s">
        <v>0</v>
      </c>
      <c r="F245" s="15">
        <v>18</v>
      </c>
      <c r="G245" s="37">
        <v>2</v>
      </c>
      <c r="H245" s="116">
        <f>(F245*G245)*D245</f>
        <v>720</v>
      </c>
      <c r="I245" s="17"/>
      <c r="J245" s="18"/>
      <c r="K245" s="19"/>
    </row>
    <row r="246" spans="1:11" ht="15.95" customHeight="1">
      <c r="A246" s="11"/>
      <c r="B246" s="75">
        <v>1</v>
      </c>
      <c r="C246" s="20" t="s">
        <v>123</v>
      </c>
      <c r="D246" s="14">
        <v>20</v>
      </c>
      <c r="E246" s="36" t="s">
        <v>0</v>
      </c>
      <c r="F246" s="15">
        <v>50</v>
      </c>
      <c r="G246" s="37">
        <v>1</v>
      </c>
      <c r="H246" s="116">
        <f>(F246*G246)*D246</f>
        <v>1000</v>
      </c>
      <c r="I246" s="17"/>
      <c r="J246" s="18"/>
      <c r="K246" s="19"/>
    </row>
    <row r="247" spans="1:11" ht="15.95" customHeight="1">
      <c r="A247" s="11"/>
      <c r="B247" s="75">
        <v>1</v>
      </c>
      <c r="C247" s="20" t="s">
        <v>124</v>
      </c>
      <c r="D247" s="14">
        <v>20</v>
      </c>
      <c r="E247" s="36" t="s">
        <v>1</v>
      </c>
      <c r="F247" s="15">
        <v>600</v>
      </c>
      <c r="G247" s="37">
        <v>1</v>
      </c>
      <c r="H247" s="116">
        <f>(F247*G247)*D247</f>
        <v>12000</v>
      </c>
      <c r="I247" s="17"/>
      <c r="J247" s="18"/>
      <c r="K247" s="19"/>
    </row>
    <row r="248" spans="1:11" ht="15.95" customHeight="1">
      <c r="A248" s="11"/>
      <c r="B248" s="75">
        <v>1</v>
      </c>
      <c r="C248" s="20" t="s">
        <v>125</v>
      </c>
      <c r="D248" s="14">
        <v>20</v>
      </c>
      <c r="E248" s="36" t="s">
        <v>0</v>
      </c>
      <c r="F248" s="15">
        <v>6</v>
      </c>
      <c r="G248" s="37">
        <v>1</v>
      </c>
      <c r="H248" s="116">
        <f>(F248*G248)*D248</f>
        <v>120</v>
      </c>
      <c r="I248" s="17"/>
      <c r="J248" s="18"/>
      <c r="K248" s="19"/>
    </row>
    <row r="249" spans="1:11" ht="15.95" customHeight="1">
      <c r="A249" s="11"/>
      <c r="B249" s="78"/>
      <c r="C249" s="20" t="s">
        <v>126</v>
      </c>
      <c r="D249" s="14"/>
      <c r="E249" s="39"/>
      <c r="F249" s="37" t="s">
        <v>20</v>
      </c>
      <c r="G249" s="16"/>
      <c r="H249" s="116">
        <v>5000</v>
      </c>
      <c r="I249" s="17"/>
      <c r="J249" s="18"/>
      <c r="K249" s="19"/>
    </row>
    <row r="250" spans="1:11" ht="15.95" customHeight="1">
      <c r="A250" s="11"/>
      <c r="B250" s="75"/>
      <c r="C250" s="38"/>
      <c r="D250" s="14"/>
      <c r="E250" s="39"/>
      <c r="F250" s="15"/>
      <c r="G250" s="40"/>
      <c r="H250" s="116"/>
      <c r="I250" s="17"/>
      <c r="J250" s="18"/>
      <c r="K250" s="19"/>
    </row>
    <row r="251" spans="1:11" ht="15.95" customHeight="1">
      <c r="A251" s="11"/>
      <c r="B251" s="75"/>
      <c r="C251" s="23"/>
      <c r="D251" s="14"/>
      <c r="E251" s="13"/>
      <c r="F251" s="15"/>
      <c r="G251" s="16"/>
      <c r="H251" s="116"/>
      <c r="I251" s="17"/>
      <c r="J251" s="18"/>
      <c r="K251" s="19"/>
    </row>
    <row r="252" spans="1:11" ht="15.95" customHeight="1">
      <c r="A252" s="11"/>
      <c r="B252" s="75"/>
      <c r="C252" s="25" t="s">
        <v>127</v>
      </c>
      <c r="D252" s="14"/>
      <c r="E252" s="13"/>
      <c r="F252" s="15"/>
      <c r="G252" s="16"/>
      <c r="H252" s="116">
        <f>SUM(H239:H251)</f>
        <v>45000</v>
      </c>
      <c r="I252" s="17"/>
      <c r="J252" s="18"/>
      <c r="K252" s="19"/>
    </row>
    <row r="253" spans="1:11" ht="15.95" customHeight="1">
      <c r="A253" s="28"/>
      <c r="B253" s="77"/>
      <c r="C253" s="30"/>
      <c r="D253" s="31"/>
      <c r="E253" s="30"/>
      <c r="F253" s="32"/>
      <c r="G253" s="33"/>
      <c r="H253" s="118"/>
      <c r="I253" s="17"/>
      <c r="J253" s="18"/>
      <c r="K253" s="19"/>
    </row>
    <row r="254" spans="1:11" ht="17.100000000000001" customHeight="1">
      <c r="A254" s="2">
        <v>3400</v>
      </c>
      <c r="B254" s="73" t="s">
        <v>128</v>
      </c>
      <c r="C254" s="74"/>
      <c r="D254" s="5" t="s">
        <v>3</v>
      </c>
      <c r="E254" s="6"/>
      <c r="F254" s="7" t="s">
        <v>4</v>
      </c>
      <c r="G254" s="35"/>
      <c r="H254" s="115" t="s">
        <v>6</v>
      </c>
      <c r="I254" s="17"/>
      <c r="J254" s="18"/>
      <c r="K254" s="19"/>
    </row>
    <row r="255" spans="1:11" ht="15.95" customHeight="1">
      <c r="A255" s="11"/>
      <c r="B255" s="75"/>
      <c r="C255" s="13"/>
      <c r="D255" s="14"/>
      <c r="E255" s="13"/>
      <c r="F255" s="15"/>
      <c r="G255" s="16"/>
      <c r="H255" s="116"/>
      <c r="I255" s="17"/>
      <c r="J255" s="18"/>
      <c r="K255" s="19"/>
    </row>
    <row r="256" spans="1:11" ht="15.95" customHeight="1">
      <c r="A256" s="11"/>
      <c r="B256" s="76" t="s">
        <v>129</v>
      </c>
      <c r="C256" s="23"/>
      <c r="D256" s="14"/>
      <c r="E256" s="13"/>
      <c r="F256" s="15"/>
      <c r="G256" s="16"/>
      <c r="H256" s="116"/>
      <c r="I256" s="17"/>
      <c r="J256" s="18"/>
      <c r="K256" s="19"/>
    </row>
    <row r="257" spans="1:11" ht="15.95" customHeight="1">
      <c r="A257" s="11"/>
      <c r="B257" s="75">
        <v>1</v>
      </c>
      <c r="C257" s="20" t="s">
        <v>130</v>
      </c>
      <c r="D257" s="14">
        <v>20</v>
      </c>
      <c r="E257" s="36" t="s">
        <v>0</v>
      </c>
      <c r="F257" s="15">
        <v>600</v>
      </c>
      <c r="G257" s="16"/>
      <c r="H257" s="116">
        <f>(F257*B257)*D257</f>
        <v>12000</v>
      </c>
      <c r="I257" s="17"/>
      <c r="J257" s="18"/>
      <c r="K257" s="19"/>
    </row>
    <row r="258" spans="1:11" ht="15.95" customHeight="1">
      <c r="A258" s="11"/>
      <c r="B258" s="75"/>
      <c r="C258" s="23"/>
      <c r="D258" s="14"/>
      <c r="E258" s="13"/>
      <c r="F258" s="15"/>
      <c r="G258" s="16"/>
      <c r="H258" s="116"/>
      <c r="I258" s="17"/>
      <c r="J258" s="18"/>
      <c r="K258" s="19"/>
    </row>
    <row r="259" spans="1:11" ht="15.95" customHeight="1">
      <c r="A259" s="11"/>
      <c r="B259" s="75"/>
      <c r="C259" s="25" t="s">
        <v>131</v>
      </c>
      <c r="D259" s="14"/>
      <c r="E259" s="13"/>
      <c r="F259" s="15"/>
      <c r="G259" s="16"/>
      <c r="H259" s="116">
        <f>SUM(H256:H258)</f>
        <v>12000</v>
      </c>
      <c r="I259" s="17"/>
      <c r="J259" s="18"/>
      <c r="K259" s="19"/>
    </row>
    <row r="260" spans="1:11" ht="15.95" customHeight="1">
      <c r="A260" s="28"/>
      <c r="B260" s="77"/>
      <c r="C260" s="30"/>
      <c r="D260" s="31"/>
      <c r="E260" s="30"/>
      <c r="F260" s="32"/>
      <c r="G260" s="33"/>
      <c r="H260" s="118"/>
      <c r="I260" s="17"/>
      <c r="J260" s="18"/>
      <c r="K260" s="19"/>
    </row>
    <row r="261" spans="1:11" ht="17.100000000000001" customHeight="1">
      <c r="A261" s="67">
        <v>3500</v>
      </c>
      <c r="B261" s="3" t="s">
        <v>99</v>
      </c>
      <c r="C261" s="4"/>
      <c r="D261" s="5" t="s">
        <v>3</v>
      </c>
      <c r="E261" s="68"/>
      <c r="F261" s="7" t="s">
        <v>4</v>
      </c>
      <c r="G261" s="35"/>
      <c r="H261" s="115" t="s">
        <v>6</v>
      </c>
      <c r="I261" s="17"/>
      <c r="J261" s="18"/>
      <c r="K261" s="19"/>
    </row>
    <row r="262" spans="1:11" ht="15.95" customHeight="1">
      <c r="A262" s="11"/>
      <c r="B262" s="12"/>
      <c r="C262" s="13"/>
      <c r="D262" s="14"/>
      <c r="E262" s="13"/>
      <c r="F262" s="15"/>
      <c r="G262" s="16"/>
      <c r="H262" s="116"/>
      <c r="I262" s="17"/>
      <c r="J262" s="18"/>
      <c r="K262" s="19"/>
    </row>
    <row r="263" spans="1:11" ht="15.95" customHeight="1">
      <c r="A263" s="11"/>
      <c r="B263" s="12"/>
      <c r="C263" s="20" t="s">
        <v>99</v>
      </c>
      <c r="D263" s="14"/>
      <c r="E263" s="13"/>
      <c r="F263" s="15"/>
      <c r="G263" s="16"/>
      <c r="H263" s="116"/>
      <c r="I263" s="17"/>
      <c r="J263" s="18"/>
      <c r="K263" s="19"/>
    </row>
    <row r="264" spans="1:11" ht="15.95" customHeight="1">
      <c r="A264" s="11"/>
      <c r="B264" s="12"/>
      <c r="C264" s="72" t="s">
        <v>132</v>
      </c>
      <c r="D264" s="14">
        <v>20</v>
      </c>
      <c r="E264" s="36" t="s">
        <v>0</v>
      </c>
      <c r="F264" s="15">
        <v>300</v>
      </c>
      <c r="G264" s="37">
        <v>1</v>
      </c>
      <c r="H264" s="116">
        <f>D264*F264*G264</f>
        <v>6000</v>
      </c>
      <c r="I264" s="17"/>
      <c r="J264" s="18"/>
      <c r="K264" s="19"/>
    </row>
    <row r="265" spans="1:11" ht="15.95" customHeight="1">
      <c r="A265" s="11"/>
      <c r="B265" s="12"/>
      <c r="C265" s="72" t="s">
        <v>133</v>
      </c>
      <c r="D265" s="14">
        <v>20</v>
      </c>
      <c r="E265" s="36" t="s">
        <v>0</v>
      </c>
      <c r="F265" s="15">
        <v>550</v>
      </c>
      <c r="G265" s="37">
        <v>1</v>
      </c>
      <c r="H265" s="116">
        <f>D265*F265*G265</f>
        <v>11000</v>
      </c>
      <c r="I265" s="17"/>
      <c r="J265" s="18"/>
      <c r="K265" s="19"/>
    </row>
    <row r="266" spans="1:11" ht="15.95" customHeight="1">
      <c r="A266" s="11"/>
      <c r="B266" s="12"/>
      <c r="C266" s="72" t="s">
        <v>134</v>
      </c>
      <c r="D266" s="14">
        <v>20</v>
      </c>
      <c r="E266" s="36" t="s">
        <v>0</v>
      </c>
      <c r="F266" s="37" t="s">
        <v>20</v>
      </c>
      <c r="G266" s="37">
        <v>1</v>
      </c>
      <c r="H266" s="116">
        <v>18000</v>
      </c>
      <c r="I266" s="17"/>
      <c r="J266" s="18"/>
      <c r="K266" s="19"/>
    </row>
    <row r="267" spans="1:11" ht="15.95" customHeight="1">
      <c r="A267" s="11"/>
      <c r="B267" s="12"/>
      <c r="C267" s="72" t="s">
        <v>135</v>
      </c>
      <c r="D267" s="14">
        <v>20</v>
      </c>
      <c r="E267" s="36" t="s">
        <v>0</v>
      </c>
      <c r="F267" s="37" t="s">
        <v>20</v>
      </c>
      <c r="G267" s="37">
        <v>2</v>
      </c>
      <c r="H267" s="116">
        <v>18000</v>
      </c>
      <c r="I267" s="17"/>
      <c r="J267" s="18"/>
      <c r="K267" s="19"/>
    </row>
    <row r="268" spans="1:11" ht="15.95" customHeight="1">
      <c r="A268" s="11"/>
      <c r="B268" s="12"/>
      <c r="C268" s="72" t="s">
        <v>136</v>
      </c>
      <c r="D268" s="14">
        <v>20</v>
      </c>
      <c r="E268" s="36" t="s">
        <v>0</v>
      </c>
      <c r="F268" s="37" t="s">
        <v>20</v>
      </c>
      <c r="G268" s="37">
        <v>2</v>
      </c>
      <c r="H268" s="116">
        <v>18000</v>
      </c>
      <c r="I268" s="17"/>
      <c r="J268" s="18"/>
      <c r="K268" s="19"/>
    </row>
    <row r="269" spans="1:11" ht="15.95" customHeight="1">
      <c r="A269" s="11"/>
      <c r="B269" s="12"/>
      <c r="C269" s="72" t="s">
        <v>137</v>
      </c>
      <c r="D269" s="14">
        <v>20</v>
      </c>
      <c r="E269" s="36" t="s">
        <v>0</v>
      </c>
      <c r="F269" s="15">
        <v>1000</v>
      </c>
      <c r="G269" s="37">
        <v>1</v>
      </c>
      <c r="H269" s="116">
        <f>D269*F269*G269</f>
        <v>20000</v>
      </c>
      <c r="I269" s="17"/>
      <c r="J269" s="18"/>
      <c r="K269" s="19"/>
    </row>
    <row r="270" spans="1:11" ht="15.95" customHeight="1">
      <c r="A270" s="11"/>
      <c r="B270" s="12"/>
      <c r="C270" s="71"/>
      <c r="D270" s="14"/>
      <c r="E270" s="39"/>
      <c r="F270" s="15"/>
      <c r="G270" s="40"/>
      <c r="H270" s="116"/>
      <c r="I270" s="17"/>
      <c r="J270" s="18"/>
      <c r="K270" s="19"/>
    </row>
    <row r="271" spans="1:11" ht="15.95" customHeight="1">
      <c r="A271" s="11"/>
      <c r="B271" s="12"/>
      <c r="C271" s="72" t="s">
        <v>138</v>
      </c>
      <c r="D271" s="14">
        <v>20</v>
      </c>
      <c r="E271" s="36" t="s">
        <v>0</v>
      </c>
      <c r="F271" s="15">
        <v>50</v>
      </c>
      <c r="G271" s="37">
        <v>6</v>
      </c>
      <c r="H271" s="116">
        <f>D271*F271*G271</f>
        <v>6000</v>
      </c>
      <c r="I271" s="17"/>
      <c r="J271" s="18"/>
      <c r="K271" s="19"/>
    </row>
    <row r="272" spans="1:11" ht="15.95" customHeight="1">
      <c r="A272" s="11"/>
      <c r="B272" s="12"/>
      <c r="C272" s="72" t="s">
        <v>139</v>
      </c>
      <c r="D272" s="14">
        <v>40</v>
      </c>
      <c r="E272" s="36" t="s">
        <v>140</v>
      </c>
      <c r="F272" s="15">
        <v>50</v>
      </c>
      <c r="G272" s="37">
        <v>16</v>
      </c>
      <c r="H272" s="116">
        <f>D272*F272*G272</f>
        <v>32000</v>
      </c>
      <c r="I272" s="17"/>
      <c r="J272" s="18"/>
      <c r="K272" s="19"/>
    </row>
    <row r="273" spans="1:11" ht="15.95" customHeight="1">
      <c r="A273" s="11"/>
      <c r="B273" s="12"/>
      <c r="C273" s="20" t="s">
        <v>141</v>
      </c>
      <c r="D273" s="14"/>
      <c r="E273" s="13"/>
      <c r="F273" s="15"/>
      <c r="G273" s="16"/>
      <c r="H273" s="116">
        <v>50000</v>
      </c>
      <c r="I273" s="17"/>
      <c r="J273" s="18"/>
      <c r="K273" s="19"/>
    </row>
    <row r="274" spans="1:11" ht="15.95" customHeight="1">
      <c r="A274" s="11"/>
      <c r="B274" s="12"/>
      <c r="C274" s="23"/>
      <c r="D274" s="14"/>
      <c r="E274" s="13"/>
      <c r="F274" s="15"/>
      <c r="G274" s="16"/>
      <c r="H274" s="116"/>
      <c r="I274" s="17"/>
      <c r="J274" s="18"/>
      <c r="K274" s="19"/>
    </row>
    <row r="275" spans="1:11" ht="15.95" customHeight="1">
      <c r="A275" s="11"/>
      <c r="B275" s="12"/>
      <c r="C275" s="38"/>
      <c r="D275" s="14"/>
      <c r="E275" s="13"/>
      <c r="F275" s="15"/>
      <c r="G275" s="16"/>
      <c r="H275" s="116"/>
      <c r="I275" s="17"/>
      <c r="J275" s="18"/>
      <c r="K275" s="19"/>
    </row>
    <row r="276" spans="1:11" ht="15.95" customHeight="1">
      <c r="A276" s="11"/>
      <c r="B276" s="12"/>
      <c r="C276" s="23"/>
      <c r="D276" s="14"/>
      <c r="E276" s="13"/>
      <c r="F276" s="15"/>
      <c r="G276" s="16"/>
      <c r="H276" s="116"/>
      <c r="I276" s="17"/>
      <c r="J276" s="18"/>
      <c r="K276" s="19"/>
    </row>
    <row r="277" spans="1:11" ht="15.95" customHeight="1">
      <c r="A277" s="11"/>
      <c r="B277" s="69"/>
      <c r="C277" s="65"/>
      <c r="D277" s="66"/>
      <c r="E277" s="65"/>
      <c r="F277" s="65"/>
      <c r="G277" s="65"/>
      <c r="H277" s="122"/>
      <c r="I277" s="55"/>
      <c r="J277" s="18"/>
      <c r="K277" s="19"/>
    </row>
    <row r="278" spans="1:11" ht="15.95" customHeight="1">
      <c r="A278" s="11"/>
      <c r="B278" s="12"/>
      <c r="C278" s="13"/>
      <c r="D278" s="14"/>
      <c r="E278" s="13"/>
      <c r="F278" s="15"/>
      <c r="G278" s="16"/>
      <c r="H278" s="116"/>
      <c r="I278" s="17"/>
      <c r="J278" s="18"/>
      <c r="K278" s="19"/>
    </row>
    <row r="279" spans="1:11" ht="15.95" customHeight="1">
      <c r="A279" s="11"/>
      <c r="B279" s="12"/>
      <c r="C279" s="25" t="s">
        <v>142</v>
      </c>
      <c r="D279" s="14"/>
      <c r="E279" s="13"/>
      <c r="F279" s="15"/>
      <c r="G279" s="16"/>
      <c r="H279" s="116">
        <f>SUM(H264:H278)</f>
        <v>179000</v>
      </c>
      <c r="I279" s="17"/>
      <c r="J279" s="18"/>
      <c r="K279" s="19"/>
    </row>
    <row r="280" spans="1:11" ht="15.95" customHeight="1">
      <c r="A280" s="28"/>
      <c r="B280" s="29"/>
      <c r="C280" s="30"/>
      <c r="D280" s="31"/>
      <c r="E280" s="30"/>
      <c r="F280" s="32"/>
      <c r="G280" s="33"/>
      <c r="H280" s="118"/>
      <c r="I280" s="17"/>
      <c r="J280" s="18"/>
      <c r="K280" s="19"/>
    </row>
    <row r="281" spans="1:11" ht="17.100000000000001" customHeight="1">
      <c r="A281" s="67">
        <v>3600</v>
      </c>
      <c r="B281" s="3" t="s">
        <v>143</v>
      </c>
      <c r="C281" s="4"/>
      <c r="D281" s="5" t="s">
        <v>3</v>
      </c>
      <c r="E281" s="68"/>
      <c r="F281" s="7" t="s">
        <v>4</v>
      </c>
      <c r="G281" s="35"/>
      <c r="H281" s="115" t="s">
        <v>6</v>
      </c>
      <c r="I281" s="17"/>
      <c r="J281" s="18"/>
      <c r="K281" s="19"/>
    </row>
    <row r="282" spans="1:11" ht="15.95" customHeight="1">
      <c r="A282" s="11"/>
      <c r="B282" s="12"/>
      <c r="C282" s="13"/>
      <c r="D282" s="14"/>
      <c r="E282" s="13"/>
      <c r="F282" s="15"/>
      <c r="G282" s="16"/>
      <c r="H282" s="116"/>
      <c r="I282" s="17"/>
      <c r="J282" s="18"/>
      <c r="K282" s="19"/>
    </row>
    <row r="283" spans="1:11" ht="15.95" customHeight="1">
      <c r="A283" s="11"/>
      <c r="B283" s="12"/>
      <c r="C283" s="20" t="s">
        <v>144</v>
      </c>
      <c r="D283" s="14">
        <v>16</v>
      </c>
      <c r="E283" s="36" t="s">
        <v>0</v>
      </c>
      <c r="F283" s="15">
        <v>800</v>
      </c>
      <c r="G283" s="37">
        <v>10</v>
      </c>
      <c r="H283" s="116">
        <f>SUM(D283*F283)*G283</f>
        <v>128000</v>
      </c>
      <c r="I283" s="17"/>
      <c r="J283" s="18"/>
      <c r="K283" s="19"/>
    </row>
    <row r="284" spans="1:11" ht="15.95" customHeight="1">
      <c r="A284" s="11"/>
      <c r="B284" s="12"/>
      <c r="C284" s="23"/>
      <c r="D284" s="14"/>
      <c r="E284" s="13"/>
      <c r="F284" s="15"/>
      <c r="G284" s="16"/>
      <c r="H284" s="116"/>
      <c r="I284" s="17"/>
      <c r="J284" s="18"/>
      <c r="K284" s="19"/>
    </row>
    <row r="285" spans="1:11" ht="15.95" customHeight="1">
      <c r="A285" s="11"/>
      <c r="B285" s="12"/>
      <c r="C285" s="20" t="s">
        <v>145</v>
      </c>
      <c r="D285" s="14">
        <v>20</v>
      </c>
      <c r="E285" s="36" t="s">
        <v>0</v>
      </c>
      <c r="F285" s="15">
        <v>250</v>
      </c>
      <c r="G285" s="16"/>
      <c r="H285" s="116">
        <f>D285*F285</f>
        <v>5000</v>
      </c>
      <c r="I285" s="17"/>
      <c r="J285" s="18"/>
      <c r="K285" s="19"/>
    </row>
    <row r="286" spans="1:11" ht="15.95" customHeight="1">
      <c r="A286" s="11"/>
      <c r="B286" s="12"/>
      <c r="C286" s="23"/>
      <c r="D286" s="14"/>
      <c r="E286" s="13"/>
      <c r="F286" s="15"/>
      <c r="G286" s="16"/>
      <c r="H286" s="116"/>
      <c r="I286" s="17"/>
      <c r="J286" s="18"/>
      <c r="K286" s="19"/>
    </row>
    <row r="287" spans="1:11" ht="15.95" customHeight="1">
      <c r="A287" s="11"/>
      <c r="B287" s="12"/>
      <c r="C287" s="23"/>
      <c r="D287" s="14"/>
      <c r="E287" s="13"/>
      <c r="F287" s="15"/>
      <c r="G287" s="16"/>
      <c r="H287" s="116"/>
      <c r="I287" s="17"/>
      <c r="J287" s="18"/>
      <c r="K287" s="19"/>
    </row>
    <row r="288" spans="1:11" ht="15.95" customHeight="1">
      <c r="A288" s="11"/>
      <c r="B288" s="12"/>
      <c r="C288" s="38"/>
      <c r="D288" s="14"/>
      <c r="E288" s="13"/>
      <c r="F288" s="15"/>
      <c r="G288" s="16"/>
      <c r="H288" s="116"/>
      <c r="I288" s="17"/>
      <c r="J288" s="18"/>
      <c r="K288" s="19"/>
    </row>
    <row r="289" spans="1:11" ht="15.95" customHeight="1">
      <c r="A289" s="11"/>
      <c r="B289" s="12"/>
      <c r="C289" s="23"/>
      <c r="D289" s="14"/>
      <c r="E289" s="13"/>
      <c r="F289" s="15"/>
      <c r="G289" s="16"/>
      <c r="H289" s="116"/>
      <c r="I289" s="17"/>
      <c r="J289" s="18"/>
      <c r="K289" s="19"/>
    </row>
    <row r="290" spans="1:11" ht="15.95" customHeight="1">
      <c r="A290" s="11"/>
      <c r="B290" s="12"/>
      <c r="C290" s="20" t="s">
        <v>146</v>
      </c>
      <c r="D290" s="14"/>
      <c r="E290" s="13"/>
      <c r="F290" s="15"/>
      <c r="G290" s="16"/>
      <c r="H290" s="116">
        <v>2500</v>
      </c>
      <c r="I290" s="17"/>
      <c r="J290" s="18"/>
      <c r="K290" s="19"/>
    </row>
    <row r="291" spans="1:11" ht="15.95" customHeight="1">
      <c r="A291" s="11"/>
      <c r="B291" s="12"/>
      <c r="C291" s="23"/>
      <c r="D291" s="14"/>
      <c r="E291" s="13"/>
      <c r="F291" s="15"/>
      <c r="G291" s="16"/>
      <c r="H291" s="116"/>
      <c r="I291" s="17"/>
      <c r="J291" s="18"/>
      <c r="K291" s="19"/>
    </row>
    <row r="292" spans="1:11" ht="15.95" customHeight="1">
      <c r="A292" s="11"/>
      <c r="B292" s="69"/>
      <c r="C292" s="65"/>
      <c r="D292" s="66"/>
      <c r="E292" s="65"/>
      <c r="F292" s="65"/>
      <c r="G292" s="65"/>
      <c r="H292" s="122"/>
      <c r="I292" s="55"/>
      <c r="J292" s="18"/>
      <c r="K292" s="19"/>
    </row>
    <row r="293" spans="1:11" ht="15.95" customHeight="1">
      <c r="A293" s="11"/>
      <c r="B293" s="12"/>
      <c r="C293" s="13"/>
      <c r="D293" s="14"/>
      <c r="E293" s="13"/>
      <c r="F293" s="15"/>
      <c r="G293" s="16"/>
      <c r="H293" s="116"/>
      <c r="I293" s="17"/>
      <c r="J293" s="18"/>
      <c r="K293" s="19"/>
    </row>
    <row r="294" spans="1:11" ht="15.95" customHeight="1">
      <c r="A294" s="11"/>
      <c r="B294" s="12"/>
      <c r="C294" s="25" t="s">
        <v>147</v>
      </c>
      <c r="D294" s="14"/>
      <c r="E294" s="13"/>
      <c r="F294" s="15"/>
      <c r="G294" s="16"/>
      <c r="H294" s="116">
        <f>SUM(H283:H293)</f>
        <v>135500</v>
      </c>
      <c r="I294" s="17"/>
      <c r="J294" s="18"/>
      <c r="K294" s="19"/>
    </row>
    <row r="295" spans="1:11" ht="15.95" customHeight="1">
      <c r="A295" s="28"/>
      <c r="B295" s="29"/>
      <c r="C295" s="30"/>
      <c r="D295" s="31"/>
      <c r="E295" s="30"/>
      <c r="F295" s="32"/>
      <c r="G295" s="33"/>
      <c r="H295" s="118"/>
      <c r="I295" s="17"/>
      <c r="J295" s="18"/>
      <c r="K295" s="19"/>
    </row>
    <row r="296" spans="1:11" ht="15.95" customHeight="1">
      <c r="A296" s="11"/>
      <c r="B296" s="12"/>
      <c r="C296" s="13"/>
      <c r="D296" s="14"/>
      <c r="E296" s="13"/>
      <c r="F296" s="15"/>
      <c r="G296" s="16"/>
      <c r="H296" s="116"/>
      <c r="I296" s="17"/>
      <c r="J296" s="18"/>
      <c r="K296" s="19"/>
    </row>
    <row r="297" spans="1:11" ht="15.95" customHeight="1">
      <c r="A297" s="28"/>
      <c r="B297" s="29"/>
      <c r="C297" s="30"/>
      <c r="D297" s="31"/>
      <c r="E297" s="30"/>
      <c r="F297" s="32"/>
      <c r="G297" s="33"/>
      <c r="H297" s="118"/>
      <c r="I297" s="17"/>
      <c r="J297" s="18"/>
      <c r="K297" s="19"/>
    </row>
    <row r="298" spans="1:11" ht="17.100000000000001" customHeight="1">
      <c r="A298" s="67">
        <v>4600</v>
      </c>
      <c r="B298" s="3" t="s">
        <v>148</v>
      </c>
      <c r="C298" s="4"/>
      <c r="D298" s="5" t="s">
        <v>3</v>
      </c>
      <c r="E298" s="6"/>
      <c r="F298" s="7" t="s">
        <v>4</v>
      </c>
      <c r="G298" s="35"/>
      <c r="H298" s="115" t="s">
        <v>6</v>
      </c>
      <c r="I298" s="17"/>
      <c r="J298" s="18"/>
      <c r="K298" s="19"/>
    </row>
    <row r="299" spans="1:11" ht="15.95" customHeight="1">
      <c r="A299" s="11"/>
      <c r="B299" s="12"/>
      <c r="C299" s="13"/>
      <c r="D299" s="14"/>
      <c r="E299" s="13"/>
      <c r="F299" s="15"/>
      <c r="G299" s="16"/>
      <c r="H299" s="116"/>
      <c r="I299" s="17"/>
      <c r="J299" s="18"/>
      <c r="K299" s="19"/>
    </row>
    <row r="300" spans="1:11" ht="15.95" customHeight="1">
      <c r="A300" s="11"/>
      <c r="B300" s="12"/>
      <c r="C300" s="20" t="s">
        <v>149</v>
      </c>
      <c r="D300" s="14">
        <v>1</v>
      </c>
      <c r="E300" s="36" t="s">
        <v>20</v>
      </c>
      <c r="F300" s="113">
        <v>10000</v>
      </c>
      <c r="G300" s="16"/>
      <c r="H300" s="116">
        <v>10000</v>
      </c>
      <c r="I300" s="17"/>
      <c r="J300" s="18"/>
      <c r="K300" s="19"/>
    </row>
    <row r="301" spans="1:11" ht="15.95" customHeight="1">
      <c r="A301" s="11"/>
      <c r="B301" s="12"/>
      <c r="C301" s="20" t="s">
        <v>150</v>
      </c>
      <c r="D301" s="14"/>
      <c r="E301" s="13"/>
      <c r="F301" s="113">
        <v>50000</v>
      </c>
      <c r="G301" s="16"/>
      <c r="H301" s="116">
        <v>50000</v>
      </c>
      <c r="I301" s="17"/>
      <c r="J301" s="18"/>
      <c r="K301" s="19"/>
    </row>
    <row r="302" spans="1:11" ht="15.95" customHeight="1">
      <c r="A302" s="11"/>
      <c r="B302" s="12"/>
      <c r="C302" s="23"/>
      <c r="D302" s="14"/>
      <c r="E302" s="13"/>
      <c r="F302" s="113"/>
      <c r="G302" s="16"/>
      <c r="H302" s="116"/>
      <c r="I302" s="17"/>
      <c r="J302" s="18"/>
      <c r="K302" s="19"/>
    </row>
    <row r="303" spans="1:11" ht="15.95" customHeight="1">
      <c r="A303" s="11"/>
      <c r="B303" s="12"/>
      <c r="C303" s="38"/>
      <c r="D303" s="14"/>
      <c r="E303" s="39"/>
      <c r="F303" s="113"/>
      <c r="G303" s="16"/>
      <c r="H303" s="116"/>
      <c r="I303" s="17"/>
      <c r="J303" s="18"/>
      <c r="K303" s="19"/>
    </row>
    <row r="304" spans="1:11" ht="15.95" customHeight="1">
      <c r="A304" s="11"/>
      <c r="B304" s="12"/>
      <c r="C304" s="23"/>
      <c r="D304" s="14"/>
      <c r="E304" s="13"/>
      <c r="F304" s="113"/>
      <c r="G304" s="16"/>
      <c r="H304" s="116"/>
      <c r="I304" s="17"/>
      <c r="J304" s="18"/>
      <c r="K304" s="19"/>
    </row>
    <row r="305" spans="1:11" ht="15.95" customHeight="1">
      <c r="A305" s="11"/>
      <c r="B305" s="12"/>
      <c r="C305" s="20" t="s">
        <v>151</v>
      </c>
      <c r="D305" s="14">
        <v>1</v>
      </c>
      <c r="E305" s="36" t="s">
        <v>20</v>
      </c>
      <c r="F305" s="113">
        <v>2500</v>
      </c>
      <c r="G305" s="16"/>
      <c r="H305" s="116">
        <v>2500</v>
      </c>
      <c r="I305" s="17"/>
      <c r="J305" s="18"/>
      <c r="K305" s="19"/>
    </row>
    <row r="306" spans="1:11" ht="15.95" customHeight="1">
      <c r="A306" s="11"/>
      <c r="B306" s="12"/>
      <c r="C306" s="23"/>
      <c r="D306" s="14"/>
      <c r="E306" s="13"/>
      <c r="F306" s="113"/>
      <c r="G306" s="16"/>
      <c r="H306" s="116"/>
      <c r="I306" s="17"/>
      <c r="J306" s="18"/>
      <c r="K306" s="19"/>
    </row>
    <row r="307" spans="1:11" ht="15.95" customHeight="1">
      <c r="A307" s="11"/>
      <c r="B307" s="12"/>
      <c r="C307" s="38"/>
      <c r="D307" s="14"/>
      <c r="E307" s="39"/>
      <c r="F307" s="113"/>
      <c r="G307" s="40"/>
      <c r="H307" s="116"/>
      <c r="I307" s="17"/>
      <c r="J307" s="18"/>
      <c r="K307" s="19"/>
    </row>
    <row r="308" spans="1:11" ht="15.95" customHeight="1">
      <c r="A308" s="11"/>
      <c r="B308" s="12"/>
      <c r="C308" s="13"/>
      <c r="D308" s="14"/>
      <c r="E308" s="13"/>
      <c r="F308" s="15"/>
      <c r="G308" s="16"/>
      <c r="H308" s="116"/>
      <c r="I308" s="17"/>
      <c r="J308" s="18"/>
      <c r="K308" s="19"/>
    </row>
    <row r="309" spans="1:11" ht="15.95" customHeight="1">
      <c r="A309" s="11"/>
      <c r="B309" s="12"/>
      <c r="C309" s="25" t="s">
        <v>152</v>
      </c>
      <c r="D309" s="14"/>
      <c r="E309" s="13"/>
      <c r="F309" s="15"/>
      <c r="G309" s="16"/>
      <c r="H309" s="116">
        <f>SUM(H299:H308)</f>
        <v>62500</v>
      </c>
      <c r="I309" s="17"/>
      <c r="J309" s="18"/>
      <c r="K309" s="19"/>
    </row>
    <row r="310" spans="1:11" ht="15.95" customHeight="1">
      <c r="A310" s="28"/>
      <c r="B310" s="29"/>
      <c r="C310" s="30"/>
      <c r="D310" s="31"/>
      <c r="E310" s="30"/>
      <c r="F310" s="32"/>
      <c r="G310" s="33"/>
      <c r="H310" s="118"/>
      <c r="I310" s="17"/>
      <c r="J310" s="18"/>
      <c r="K310" s="19"/>
    </row>
    <row r="311" spans="1:11" ht="17.100000000000001" customHeight="1">
      <c r="A311" s="67">
        <v>4700</v>
      </c>
      <c r="B311" s="3" t="s">
        <v>153</v>
      </c>
      <c r="C311" s="4"/>
      <c r="D311" s="5" t="s">
        <v>3</v>
      </c>
      <c r="E311" s="6"/>
      <c r="F311" s="7" t="s">
        <v>4</v>
      </c>
      <c r="G311" s="35"/>
      <c r="H311" s="115" t="s">
        <v>6</v>
      </c>
      <c r="I311" s="17"/>
      <c r="J311" s="18"/>
      <c r="K311" s="19"/>
    </row>
    <row r="312" spans="1:11" ht="15.95" customHeight="1">
      <c r="A312" s="11"/>
      <c r="B312" s="12"/>
      <c r="C312" s="13"/>
      <c r="D312" s="14"/>
      <c r="E312" s="13"/>
      <c r="F312" s="113"/>
      <c r="G312" s="16"/>
      <c r="H312" s="116"/>
      <c r="I312" s="17"/>
      <c r="J312" s="18"/>
      <c r="K312" s="19"/>
    </row>
    <row r="313" spans="1:11" ht="15.95" customHeight="1">
      <c r="A313" s="11"/>
      <c r="B313" s="12"/>
      <c r="C313" s="38"/>
      <c r="D313" s="14"/>
      <c r="E313" s="39"/>
      <c r="F313" s="113"/>
      <c r="G313" s="16"/>
      <c r="H313" s="116"/>
      <c r="I313" s="17"/>
      <c r="J313" s="18"/>
      <c r="K313" s="19"/>
    </row>
    <row r="314" spans="1:11" ht="15.95" customHeight="1">
      <c r="A314" s="11"/>
      <c r="B314" s="12"/>
      <c r="C314" s="38"/>
      <c r="D314" s="14"/>
      <c r="E314" s="13"/>
      <c r="F314" s="113"/>
      <c r="G314" s="16"/>
      <c r="H314" s="116"/>
      <c r="I314" s="17"/>
      <c r="J314" s="18"/>
      <c r="K314" s="19"/>
    </row>
    <row r="315" spans="1:11" ht="15.95" customHeight="1">
      <c r="A315" s="11"/>
      <c r="B315" s="12"/>
      <c r="C315" s="23"/>
      <c r="D315" s="14"/>
      <c r="E315" s="13"/>
      <c r="F315" s="113"/>
      <c r="G315" s="16"/>
      <c r="H315" s="116"/>
      <c r="I315" s="17"/>
      <c r="J315" s="18"/>
      <c r="K315" s="19"/>
    </row>
    <row r="316" spans="1:11" ht="15.95" customHeight="1">
      <c r="A316" s="11"/>
      <c r="B316" s="12"/>
      <c r="C316" s="20" t="s">
        <v>154</v>
      </c>
      <c r="D316" s="14">
        <v>45</v>
      </c>
      <c r="E316" s="36" t="s">
        <v>0</v>
      </c>
      <c r="F316" s="113">
        <v>175</v>
      </c>
      <c r="G316" s="16"/>
      <c r="H316" s="116">
        <v>10000</v>
      </c>
      <c r="I316" s="17"/>
      <c r="J316" s="18"/>
      <c r="K316" s="19"/>
    </row>
    <row r="317" spans="1:11" ht="15.95" customHeight="1">
      <c r="A317" s="11"/>
      <c r="B317" s="12"/>
      <c r="C317" s="23"/>
      <c r="D317" s="14"/>
      <c r="E317" s="13"/>
      <c r="F317" s="113"/>
      <c r="G317" s="16"/>
      <c r="H317" s="116"/>
      <c r="I317" s="17"/>
      <c r="J317" s="18"/>
      <c r="K317" s="19"/>
    </row>
    <row r="318" spans="1:11" ht="15.95" customHeight="1">
      <c r="A318" s="11"/>
      <c r="B318" s="12"/>
      <c r="C318" s="38"/>
      <c r="D318" s="14"/>
      <c r="E318" s="39"/>
      <c r="F318" s="113"/>
      <c r="G318" s="16"/>
      <c r="H318" s="116"/>
      <c r="I318" s="17"/>
      <c r="J318" s="18"/>
      <c r="K318" s="19"/>
    </row>
    <row r="319" spans="1:11" ht="15.95" customHeight="1">
      <c r="A319" s="11"/>
      <c r="B319" s="12"/>
      <c r="C319" s="23"/>
      <c r="D319" s="14"/>
      <c r="E319" s="13"/>
      <c r="F319" s="113"/>
      <c r="G319" s="16"/>
      <c r="H319" s="116"/>
      <c r="I319" s="17"/>
      <c r="J319" s="18"/>
      <c r="K319" s="19"/>
    </row>
    <row r="320" spans="1:11" ht="15.95" customHeight="1">
      <c r="A320" s="11"/>
      <c r="B320" s="12"/>
      <c r="C320" s="20" t="s">
        <v>155</v>
      </c>
      <c r="D320" s="14">
        <v>5</v>
      </c>
      <c r="E320" s="36" t="s">
        <v>0</v>
      </c>
      <c r="F320" s="113">
        <v>250</v>
      </c>
      <c r="G320" s="37">
        <v>2</v>
      </c>
      <c r="H320" s="116">
        <f>(D320*F320)*G320</f>
        <v>2500</v>
      </c>
      <c r="I320" s="17"/>
      <c r="J320" s="18"/>
      <c r="K320" s="19"/>
    </row>
    <row r="321" spans="1:11" ht="15.95" customHeight="1">
      <c r="A321" s="11"/>
      <c r="B321" s="12"/>
      <c r="C321" s="13"/>
      <c r="D321" s="14"/>
      <c r="E321" s="13"/>
      <c r="F321" s="113"/>
      <c r="G321" s="16"/>
      <c r="H321" s="116"/>
      <c r="I321" s="17"/>
      <c r="J321" s="18"/>
      <c r="K321" s="19"/>
    </row>
    <row r="322" spans="1:11" ht="15.95" customHeight="1">
      <c r="A322" s="11"/>
      <c r="B322" s="12"/>
      <c r="C322" s="25" t="s">
        <v>156</v>
      </c>
      <c r="D322" s="14"/>
      <c r="E322" s="13"/>
      <c r="F322" s="15"/>
      <c r="G322" s="16"/>
      <c r="H322" s="116">
        <f>SUM(H312:H321)</f>
        <v>12500</v>
      </c>
      <c r="I322" s="17"/>
      <c r="J322" s="18"/>
      <c r="K322" s="19"/>
    </row>
    <row r="323" spans="1:11" ht="15.95" customHeight="1">
      <c r="A323" s="28"/>
      <c r="B323" s="29"/>
      <c r="C323" s="30"/>
      <c r="D323" s="31"/>
      <c r="E323" s="30"/>
      <c r="F323" s="32"/>
      <c r="G323" s="33"/>
      <c r="H323" s="118"/>
      <c r="I323" s="17"/>
      <c r="J323" s="18"/>
      <c r="K323" s="19"/>
    </row>
    <row r="324" spans="1:11" ht="17.100000000000001" customHeight="1">
      <c r="A324" s="67">
        <v>4500</v>
      </c>
      <c r="B324" s="3" t="s">
        <v>157</v>
      </c>
      <c r="C324" s="4"/>
      <c r="D324" s="5" t="s">
        <v>3</v>
      </c>
      <c r="E324" s="6"/>
      <c r="F324" s="7" t="s">
        <v>4</v>
      </c>
      <c r="G324" s="35"/>
      <c r="H324" s="115" t="s">
        <v>6</v>
      </c>
      <c r="I324" s="17"/>
      <c r="J324" s="18"/>
      <c r="K324" s="19"/>
    </row>
    <row r="325" spans="1:11" ht="15.95" customHeight="1">
      <c r="A325" s="11"/>
      <c r="B325" s="12"/>
      <c r="C325" s="13"/>
      <c r="D325" s="14"/>
      <c r="E325" s="13"/>
      <c r="F325" s="15"/>
      <c r="G325" s="16"/>
      <c r="H325" s="116"/>
      <c r="I325" s="17"/>
      <c r="J325" s="18"/>
      <c r="K325" s="19"/>
    </row>
    <row r="326" spans="1:11" ht="15.95" customHeight="1">
      <c r="A326" s="11"/>
      <c r="B326" s="12"/>
      <c r="C326" s="20" t="s">
        <v>158</v>
      </c>
      <c r="D326" s="14"/>
      <c r="E326" s="13"/>
      <c r="F326" s="15"/>
      <c r="G326" s="16"/>
      <c r="H326" s="116"/>
      <c r="I326" s="17"/>
      <c r="J326" s="18"/>
      <c r="K326" s="19"/>
    </row>
    <row r="327" spans="1:11" ht="15.95" customHeight="1">
      <c r="A327" s="11"/>
      <c r="B327" s="12"/>
      <c r="C327" s="20" t="s">
        <v>159</v>
      </c>
      <c r="D327" s="14">
        <v>45</v>
      </c>
      <c r="E327" s="36" t="s">
        <v>0</v>
      </c>
      <c r="F327" s="113">
        <v>450</v>
      </c>
      <c r="G327" s="16"/>
      <c r="H327" s="116">
        <f>D327*F327</f>
        <v>20250</v>
      </c>
      <c r="I327" s="17"/>
      <c r="J327" s="18"/>
      <c r="K327" s="19"/>
    </row>
    <row r="328" spans="1:11" ht="15.95" customHeight="1">
      <c r="A328" s="11"/>
      <c r="B328" s="12"/>
      <c r="C328" s="20" t="s">
        <v>160</v>
      </c>
      <c r="D328" s="14">
        <v>14</v>
      </c>
      <c r="E328" s="36" t="s">
        <v>0</v>
      </c>
      <c r="F328" s="113">
        <v>150</v>
      </c>
      <c r="G328" s="16"/>
      <c r="H328" s="116">
        <f>SUM(F328*D328)</f>
        <v>2100</v>
      </c>
      <c r="I328" s="17"/>
      <c r="J328" s="18"/>
      <c r="K328" s="19"/>
    </row>
    <row r="329" spans="1:11" ht="15.95" customHeight="1">
      <c r="A329" s="11"/>
      <c r="B329" s="12"/>
      <c r="C329" s="20" t="s">
        <v>161</v>
      </c>
      <c r="D329" s="14">
        <v>14</v>
      </c>
      <c r="E329" s="36" t="s">
        <v>0</v>
      </c>
      <c r="F329" s="113">
        <v>150</v>
      </c>
      <c r="G329" s="16"/>
      <c r="H329" s="116">
        <f>D329*F329</f>
        <v>2100</v>
      </c>
      <c r="I329" s="17"/>
      <c r="J329" s="18"/>
      <c r="K329" s="19"/>
    </row>
    <row r="330" spans="1:11" ht="15.95" customHeight="1">
      <c r="A330" s="11"/>
      <c r="B330" s="12"/>
      <c r="C330" s="20" t="s">
        <v>162</v>
      </c>
      <c r="D330" s="14">
        <v>10</v>
      </c>
      <c r="E330" s="36" t="s">
        <v>0</v>
      </c>
      <c r="F330" s="113">
        <v>150</v>
      </c>
      <c r="G330" s="16"/>
      <c r="H330" s="116">
        <f>D330*F330</f>
        <v>1500</v>
      </c>
      <c r="I330" s="17"/>
      <c r="J330" s="18"/>
      <c r="K330" s="19"/>
    </row>
    <row r="331" spans="1:11" ht="15.95" customHeight="1">
      <c r="A331" s="11"/>
      <c r="B331" s="12"/>
      <c r="C331" s="20" t="s">
        <v>163</v>
      </c>
      <c r="D331" s="14">
        <v>30</v>
      </c>
      <c r="E331" s="36" t="s">
        <v>0</v>
      </c>
      <c r="F331" s="113">
        <v>200</v>
      </c>
      <c r="G331" s="16"/>
      <c r="H331" s="116">
        <f>D331*F331</f>
        <v>6000</v>
      </c>
      <c r="I331" s="17"/>
      <c r="J331" s="18"/>
      <c r="K331" s="19"/>
    </row>
    <row r="332" spans="1:11" ht="15.95" customHeight="1">
      <c r="A332" s="11"/>
      <c r="B332" s="12"/>
      <c r="C332" s="20" t="s">
        <v>164</v>
      </c>
      <c r="D332" s="14">
        <v>20</v>
      </c>
      <c r="E332" s="36" t="s">
        <v>0</v>
      </c>
      <c r="F332" s="113">
        <v>300</v>
      </c>
      <c r="G332" s="16"/>
      <c r="H332" s="116">
        <f>D332*F332</f>
        <v>6000</v>
      </c>
      <c r="I332" s="17"/>
      <c r="J332" s="18"/>
      <c r="K332" s="19"/>
    </row>
    <row r="333" spans="1:11" ht="15.95" customHeight="1">
      <c r="A333" s="11"/>
      <c r="B333" s="69"/>
      <c r="C333" s="65"/>
      <c r="D333" s="66"/>
      <c r="E333" s="65"/>
      <c r="F333" s="114"/>
      <c r="G333" s="65"/>
      <c r="H333" s="122"/>
      <c r="I333" s="55"/>
      <c r="J333" s="18"/>
      <c r="K333" s="19"/>
    </row>
    <row r="334" spans="1:11" ht="15.95" customHeight="1">
      <c r="A334" s="11"/>
      <c r="B334" s="12"/>
      <c r="C334" s="23"/>
      <c r="D334" s="14"/>
      <c r="E334" s="13"/>
      <c r="F334" s="15"/>
      <c r="G334" s="16"/>
      <c r="H334" s="116"/>
      <c r="I334" s="17"/>
      <c r="J334" s="18"/>
      <c r="K334" s="19"/>
    </row>
    <row r="335" spans="1:11" ht="15.95" customHeight="1">
      <c r="A335" s="11"/>
      <c r="B335" s="12"/>
      <c r="C335" s="25" t="s">
        <v>165</v>
      </c>
      <c r="D335" s="14"/>
      <c r="E335" s="13"/>
      <c r="F335" s="15"/>
      <c r="G335" s="16"/>
      <c r="H335" s="116">
        <f>SUM(H325:H334)</f>
        <v>37950</v>
      </c>
      <c r="I335" s="17"/>
      <c r="J335" s="58"/>
      <c r="K335" s="59"/>
    </row>
    <row r="336" spans="1:11" ht="15.95" customHeight="1">
      <c r="A336" s="28"/>
      <c r="B336" s="29"/>
      <c r="C336" s="30"/>
      <c r="D336" s="31"/>
      <c r="E336" s="30"/>
      <c r="F336" s="32"/>
      <c r="G336" s="33"/>
      <c r="H336" s="118"/>
      <c r="I336" s="17"/>
      <c r="J336" s="18"/>
      <c r="K336" s="19"/>
    </row>
    <row r="337" spans="1:11" ht="17.100000000000001" customHeight="1">
      <c r="A337" s="67">
        <v>4500</v>
      </c>
      <c r="B337" s="3" t="s">
        <v>166</v>
      </c>
      <c r="C337" s="4"/>
      <c r="D337" s="5" t="s">
        <v>3</v>
      </c>
      <c r="E337" s="6"/>
      <c r="F337" s="7" t="s">
        <v>4</v>
      </c>
      <c r="G337" s="35"/>
      <c r="H337" s="115" t="s">
        <v>6</v>
      </c>
      <c r="I337" s="17"/>
      <c r="J337" s="18"/>
      <c r="K337" s="19"/>
    </row>
    <row r="338" spans="1:11" ht="15.95" customHeight="1">
      <c r="A338" s="11"/>
      <c r="B338" s="12"/>
      <c r="C338" s="13"/>
      <c r="D338" s="14"/>
      <c r="E338" s="13"/>
      <c r="F338" s="15"/>
      <c r="G338" s="16"/>
      <c r="H338" s="116"/>
      <c r="I338" s="17"/>
      <c r="J338" s="18"/>
      <c r="K338" s="19"/>
    </row>
    <row r="339" spans="1:11" ht="15.95" customHeight="1">
      <c r="A339" s="11"/>
      <c r="B339" s="12"/>
      <c r="C339" s="20" t="s">
        <v>167</v>
      </c>
      <c r="D339" s="14">
        <v>5</v>
      </c>
      <c r="E339" s="36" t="s">
        <v>0</v>
      </c>
      <c r="F339" s="113">
        <v>150</v>
      </c>
      <c r="G339" s="16"/>
      <c r="H339" s="116">
        <f>D339*F339</f>
        <v>750</v>
      </c>
      <c r="I339" s="17"/>
      <c r="J339" s="18"/>
      <c r="K339" s="19"/>
    </row>
    <row r="340" spans="1:11" ht="15.95" customHeight="1">
      <c r="A340" s="11"/>
      <c r="B340" s="12"/>
      <c r="C340" s="23"/>
      <c r="D340" s="14"/>
      <c r="E340" s="13"/>
      <c r="F340" s="15"/>
      <c r="G340" s="16"/>
      <c r="H340" s="116"/>
      <c r="I340" s="17"/>
      <c r="J340" s="18"/>
      <c r="K340" s="19"/>
    </row>
    <row r="341" spans="1:11" ht="15.95" customHeight="1">
      <c r="A341" s="11"/>
      <c r="B341" s="12"/>
      <c r="C341" s="25" t="s">
        <v>168</v>
      </c>
      <c r="D341" s="14"/>
      <c r="E341" s="13"/>
      <c r="F341" s="15"/>
      <c r="G341" s="16"/>
      <c r="H341" s="116">
        <f>SUM(H338:H340)</f>
        <v>750</v>
      </c>
      <c r="I341" s="17"/>
      <c r="J341" s="18"/>
      <c r="K341" s="19"/>
    </row>
    <row r="342" spans="1:11" ht="15.95" customHeight="1">
      <c r="A342" s="11"/>
      <c r="B342" s="12"/>
      <c r="C342" s="13"/>
      <c r="D342" s="14"/>
      <c r="E342" s="13"/>
      <c r="F342" s="15"/>
      <c r="G342" s="16"/>
      <c r="H342" s="116"/>
      <c r="I342" s="17"/>
      <c r="J342" s="18"/>
      <c r="K342" s="19"/>
    </row>
    <row r="343" spans="1:11" ht="17.100000000000001" customHeight="1">
      <c r="A343" s="45"/>
      <c r="B343" s="46"/>
      <c r="C343" s="47"/>
      <c r="D343" s="48"/>
      <c r="E343" s="49" t="s">
        <v>169</v>
      </c>
      <c r="F343" s="50"/>
      <c r="G343" s="51"/>
      <c r="H343" s="120">
        <f>H309+H322+H335+H341</f>
        <v>113700</v>
      </c>
      <c r="I343" s="17"/>
      <c r="J343" s="18"/>
      <c r="K343" s="19"/>
    </row>
    <row r="344" spans="1:11" ht="15.95" customHeight="1">
      <c r="A344" s="28"/>
      <c r="B344" s="29"/>
      <c r="C344" s="30"/>
      <c r="D344" s="31"/>
      <c r="E344" s="30"/>
      <c r="F344" s="32"/>
      <c r="G344" s="33"/>
      <c r="H344" s="118"/>
      <c r="I344" s="17"/>
      <c r="J344" s="18"/>
      <c r="K344" s="19"/>
    </row>
    <row r="345" spans="1:11" ht="17.100000000000001" customHeight="1">
      <c r="A345" s="67">
        <v>6800</v>
      </c>
      <c r="B345" s="3" t="s">
        <v>170</v>
      </c>
      <c r="C345" s="70"/>
      <c r="D345" s="5" t="s">
        <v>3</v>
      </c>
      <c r="E345" s="6"/>
      <c r="F345" s="7" t="s">
        <v>4</v>
      </c>
      <c r="G345" s="35"/>
      <c r="H345" s="115" t="s">
        <v>6</v>
      </c>
      <c r="I345" s="17"/>
      <c r="J345" s="18"/>
      <c r="K345" s="19"/>
    </row>
    <row r="346" spans="1:11" ht="15.95" customHeight="1">
      <c r="A346" s="11"/>
      <c r="B346" s="12"/>
      <c r="C346" s="13"/>
      <c r="D346" s="14"/>
      <c r="E346" s="13"/>
      <c r="F346" s="15"/>
      <c r="G346" s="16"/>
      <c r="H346" s="116"/>
      <c r="I346" s="17"/>
      <c r="J346" s="18"/>
      <c r="K346" s="19"/>
    </row>
    <row r="347" spans="1:11" ht="15.95" customHeight="1">
      <c r="A347" s="11"/>
      <c r="B347" s="12"/>
      <c r="C347" s="20" t="s">
        <v>171</v>
      </c>
      <c r="D347" s="14"/>
      <c r="E347" s="13"/>
      <c r="F347" s="37" t="s">
        <v>29</v>
      </c>
      <c r="G347" s="16"/>
      <c r="H347" s="116">
        <v>50000</v>
      </c>
      <c r="I347" s="17"/>
      <c r="J347" s="18"/>
      <c r="K347" s="19"/>
    </row>
    <row r="348" spans="1:11" ht="15.95" customHeight="1">
      <c r="A348" s="11"/>
      <c r="B348" s="12"/>
      <c r="C348" s="23"/>
      <c r="D348" s="14"/>
      <c r="E348" s="13"/>
      <c r="F348" s="15"/>
      <c r="G348" s="16"/>
      <c r="H348" s="116"/>
      <c r="I348" s="17"/>
      <c r="J348" s="18"/>
      <c r="K348" s="19"/>
    </row>
    <row r="349" spans="1:11" ht="15.95" customHeight="1">
      <c r="A349" s="11"/>
      <c r="B349" s="12"/>
      <c r="C349" s="20" t="s">
        <v>172</v>
      </c>
      <c r="D349" s="14"/>
      <c r="E349" s="13"/>
      <c r="F349" s="37" t="s">
        <v>29</v>
      </c>
      <c r="G349" s="16"/>
      <c r="H349" s="116">
        <v>50000</v>
      </c>
      <c r="I349" s="17"/>
      <c r="J349" s="18"/>
      <c r="K349" s="19"/>
    </row>
    <row r="350" spans="1:11" ht="15.95" customHeight="1">
      <c r="A350" s="11"/>
      <c r="B350" s="12"/>
      <c r="C350" s="23"/>
      <c r="D350" s="14"/>
      <c r="E350" s="13"/>
      <c r="F350" s="15"/>
      <c r="G350" s="16"/>
      <c r="H350" s="116"/>
      <c r="I350" s="17"/>
      <c r="J350" s="18"/>
      <c r="K350" s="19"/>
    </row>
    <row r="351" spans="1:11" ht="15.95" customHeight="1">
      <c r="A351" s="11"/>
      <c r="B351" s="69"/>
      <c r="C351" s="65"/>
      <c r="D351" s="66"/>
      <c r="E351" s="65"/>
      <c r="F351" s="65"/>
      <c r="G351" s="65"/>
      <c r="H351" s="122"/>
      <c r="I351" s="55"/>
      <c r="J351" s="18"/>
      <c r="K351" s="19"/>
    </row>
    <row r="352" spans="1:11" ht="15.95" customHeight="1">
      <c r="A352" s="11"/>
      <c r="B352" s="12"/>
      <c r="C352" s="23"/>
      <c r="D352" s="14"/>
      <c r="E352" s="13"/>
      <c r="F352" s="15"/>
      <c r="G352" s="16"/>
      <c r="H352" s="116"/>
      <c r="I352" s="17"/>
      <c r="J352" s="18"/>
      <c r="K352" s="19"/>
    </row>
    <row r="353" spans="1:11" ht="15.95" customHeight="1">
      <c r="A353" s="11"/>
      <c r="B353" s="12"/>
      <c r="C353" s="20" t="s">
        <v>173</v>
      </c>
      <c r="D353" s="14"/>
      <c r="E353" s="13"/>
      <c r="F353" s="37" t="s">
        <v>29</v>
      </c>
      <c r="G353" s="16"/>
      <c r="H353" s="116">
        <v>5000</v>
      </c>
      <c r="I353" s="17"/>
      <c r="J353" s="18"/>
      <c r="K353" s="19"/>
    </row>
    <row r="354" spans="1:11" ht="15.95" customHeight="1">
      <c r="A354" s="11"/>
      <c r="B354" s="12"/>
      <c r="C354" s="23"/>
      <c r="D354" s="14"/>
      <c r="E354" s="13"/>
      <c r="F354" s="15"/>
      <c r="G354" s="16"/>
      <c r="H354" s="116"/>
      <c r="I354" s="17"/>
      <c r="J354" s="18"/>
      <c r="K354" s="19"/>
    </row>
    <row r="355" spans="1:11" ht="15.95" customHeight="1">
      <c r="A355" s="11"/>
      <c r="B355" s="12"/>
      <c r="C355" s="38"/>
      <c r="D355" s="14"/>
      <c r="E355" s="13"/>
      <c r="F355" s="40"/>
      <c r="G355" s="16"/>
      <c r="H355" s="116"/>
      <c r="I355" s="17"/>
      <c r="J355" s="18"/>
      <c r="K355" s="19"/>
    </row>
    <row r="356" spans="1:11" ht="15.95" customHeight="1">
      <c r="A356" s="11"/>
      <c r="B356" s="12"/>
      <c r="C356" s="23"/>
      <c r="D356" s="14"/>
      <c r="E356" s="13"/>
      <c r="F356" s="15"/>
      <c r="G356" s="16"/>
      <c r="H356" s="116"/>
      <c r="I356" s="17"/>
      <c r="J356" s="18"/>
      <c r="K356" s="19"/>
    </row>
    <row r="357" spans="1:11" ht="15.95" customHeight="1">
      <c r="A357" s="11"/>
      <c r="B357" s="12"/>
      <c r="C357" s="20" t="s">
        <v>174</v>
      </c>
      <c r="D357" s="14"/>
      <c r="E357" s="13"/>
      <c r="F357" s="37" t="s">
        <v>29</v>
      </c>
      <c r="G357" s="16"/>
      <c r="H357" s="116">
        <v>2500</v>
      </c>
      <c r="I357" s="17"/>
      <c r="J357" s="18"/>
      <c r="K357" s="19"/>
    </row>
    <row r="358" spans="1:11" ht="15.95" customHeight="1">
      <c r="A358" s="11"/>
      <c r="B358" s="12"/>
      <c r="C358" s="23"/>
      <c r="D358" s="14"/>
      <c r="E358" s="13"/>
      <c r="F358" s="15"/>
      <c r="G358" s="16"/>
      <c r="H358" s="116"/>
      <c r="I358" s="17"/>
      <c r="J358" s="18"/>
      <c r="K358" s="19"/>
    </row>
    <row r="359" spans="1:11" ht="15.95" customHeight="1">
      <c r="A359" s="11"/>
      <c r="B359" s="12"/>
      <c r="C359" s="20" t="s">
        <v>175</v>
      </c>
      <c r="D359" s="14"/>
      <c r="E359" s="13"/>
      <c r="F359" s="37" t="s">
        <v>29</v>
      </c>
      <c r="G359" s="16"/>
      <c r="H359" s="116">
        <v>10000</v>
      </c>
      <c r="I359" s="17"/>
      <c r="J359" s="18"/>
      <c r="K359" s="19"/>
    </row>
    <row r="360" spans="1:11" ht="15.95" customHeight="1">
      <c r="A360" s="11"/>
      <c r="B360" s="12"/>
      <c r="C360" s="23"/>
      <c r="D360" s="14"/>
      <c r="E360" s="13"/>
      <c r="F360" s="15"/>
      <c r="G360" s="16"/>
      <c r="H360" s="116"/>
      <c r="I360" s="17"/>
      <c r="J360" s="18"/>
      <c r="K360" s="19"/>
    </row>
    <row r="361" spans="1:11" ht="15.95" customHeight="1">
      <c r="A361" s="11"/>
      <c r="B361" s="12"/>
      <c r="C361" s="38"/>
      <c r="D361" s="14"/>
      <c r="E361" s="13"/>
      <c r="F361" s="40"/>
      <c r="G361" s="16"/>
      <c r="H361" s="116"/>
      <c r="I361" s="17"/>
      <c r="J361" s="18"/>
      <c r="K361" s="19"/>
    </row>
    <row r="362" spans="1:11" ht="15.95" customHeight="1">
      <c r="A362" s="11"/>
      <c r="B362" s="12"/>
      <c r="C362" s="13"/>
      <c r="D362" s="14"/>
      <c r="E362" s="13"/>
      <c r="F362" s="15"/>
      <c r="G362" s="16"/>
      <c r="H362" s="116"/>
      <c r="I362" s="17"/>
      <c r="J362" s="18"/>
      <c r="K362" s="19"/>
    </row>
    <row r="363" spans="1:11" ht="15.95" customHeight="1">
      <c r="A363" s="11"/>
      <c r="B363" s="12"/>
      <c r="C363" s="25" t="s">
        <v>176</v>
      </c>
      <c r="D363" s="14"/>
      <c r="E363" s="13"/>
      <c r="F363" s="15"/>
      <c r="G363" s="16"/>
      <c r="H363" s="116">
        <f>SUM(H347:H359)</f>
        <v>117500</v>
      </c>
      <c r="I363" s="17"/>
      <c r="J363" s="18"/>
      <c r="K363" s="19"/>
    </row>
    <row r="364" spans="1:11" ht="15.95" customHeight="1">
      <c r="A364" s="11"/>
      <c r="B364" s="12"/>
      <c r="C364" s="79"/>
      <c r="D364" s="14"/>
      <c r="E364" s="13"/>
      <c r="F364" s="15"/>
      <c r="G364" s="16"/>
      <c r="H364" s="116"/>
      <c r="I364" s="17"/>
      <c r="J364" s="18"/>
      <c r="K364" s="19"/>
    </row>
    <row r="365" spans="1:11" ht="17.100000000000001" customHeight="1">
      <c r="A365" s="45"/>
      <c r="B365" s="46"/>
      <c r="C365" s="47"/>
      <c r="D365" s="48"/>
      <c r="E365" s="49" t="s">
        <v>177</v>
      </c>
      <c r="F365" s="50"/>
      <c r="G365" s="51"/>
      <c r="H365" s="120">
        <f>H363</f>
        <v>117500</v>
      </c>
      <c r="I365" s="17"/>
      <c r="J365" s="18"/>
      <c r="K365" s="19"/>
    </row>
    <row r="366" spans="1:11" ht="15.95" customHeight="1">
      <c r="A366" s="11"/>
      <c r="B366" s="12"/>
      <c r="C366" s="23"/>
      <c r="D366" s="14"/>
      <c r="E366" s="13"/>
      <c r="F366" s="15"/>
      <c r="G366" s="16"/>
      <c r="H366" s="116"/>
      <c r="I366" s="17"/>
      <c r="J366" s="18"/>
      <c r="K366" s="19"/>
    </row>
    <row r="367" spans="1:11" ht="15.95" customHeight="1">
      <c r="A367" s="11"/>
      <c r="B367" s="12"/>
      <c r="C367" s="23"/>
      <c r="D367" s="14"/>
      <c r="E367" s="13"/>
      <c r="F367" s="15"/>
      <c r="G367" s="16"/>
      <c r="H367" s="116"/>
      <c r="I367" s="17"/>
      <c r="J367" s="18"/>
      <c r="K367" s="19"/>
    </row>
    <row r="368" spans="1:11" ht="15.95" customHeight="1">
      <c r="A368" s="11"/>
      <c r="B368" s="12"/>
      <c r="C368" s="23"/>
      <c r="D368" s="14"/>
      <c r="E368" s="13"/>
      <c r="F368" s="15"/>
      <c r="G368" s="16"/>
      <c r="H368" s="116"/>
      <c r="I368" s="17"/>
      <c r="J368" s="18"/>
      <c r="K368" s="19"/>
    </row>
    <row r="369" spans="1:11" ht="15.95" customHeight="1">
      <c r="A369" s="28"/>
      <c r="B369" s="29"/>
      <c r="C369" s="80"/>
      <c r="D369" s="31"/>
      <c r="E369" s="30"/>
      <c r="F369" s="32"/>
      <c r="G369" s="33"/>
      <c r="H369" s="118"/>
      <c r="I369" s="17"/>
      <c r="J369" s="18"/>
      <c r="K369" s="19"/>
    </row>
    <row r="370" spans="1:11" ht="17.100000000000001" customHeight="1">
      <c r="A370" s="67">
        <v>6700</v>
      </c>
      <c r="B370" s="3" t="s">
        <v>178</v>
      </c>
      <c r="C370" s="70"/>
      <c r="D370" s="5" t="s">
        <v>3</v>
      </c>
      <c r="E370" s="6"/>
      <c r="F370" s="7" t="s">
        <v>4</v>
      </c>
      <c r="G370" s="35"/>
      <c r="H370" s="115" t="s">
        <v>6</v>
      </c>
      <c r="I370" s="17"/>
      <c r="J370" s="18"/>
      <c r="K370" s="19"/>
    </row>
    <row r="371" spans="1:11" ht="15.95" customHeight="1">
      <c r="A371" s="11"/>
      <c r="B371" s="12"/>
      <c r="C371" s="20" t="s">
        <v>179</v>
      </c>
      <c r="D371" s="14"/>
      <c r="E371" s="13"/>
      <c r="F371" s="37" t="s">
        <v>29</v>
      </c>
      <c r="G371" s="16"/>
      <c r="H371" s="116">
        <f>SUM(H381*6%)</f>
        <v>84754.92</v>
      </c>
      <c r="I371" s="17"/>
      <c r="J371" s="18"/>
      <c r="K371" s="19"/>
    </row>
    <row r="372" spans="1:11" ht="15.95" customHeight="1">
      <c r="A372" s="11"/>
      <c r="B372" s="12"/>
      <c r="C372" s="23"/>
      <c r="D372" s="14"/>
      <c r="E372" s="13"/>
      <c r="F372" s="15"/>
      <c r="G372" s="16"/>
      <c r="H372" s="116"/>
      <c r="I372" s="17"/>
      <c r="J372" s="18"/>
      <c r="K372" s="19"/>
    </row>
    <row r="373" spans="1:11" ht="15.95" customHeight="1">
      <c r="A373" s="11"/>
      <c r="B373" s="12"/>
      <c r="C373" s="20" t="s">
        <v>180</v>
      </c>
      <c r="D373" s="14"/>
      <c r="E373" s="13"/>
      <c r="F373" s="37" t="s">
        <v>29</v>
      </c>
      <c r="G373" s="16"/>
      <c r="H373" s="116">
        <f>SUM(H381*10%)</f>
        <v>141258.20000000001</v>
      </c>
      <c r="I373" s="17"/>
      <c r="J373" s="18"/>
      <c r="K373" s="19"/>
    </row>
    <row r="374" spans="1:11" ht="15.95" customHeight="1">
      <c r="A374" s="11"/>
      <c r="B374" s="12"/>
      <c r="C374" s="13"/>
      <c r="D374" s="14"/>
      <c r="E374" s="13"/>
      <c r="F374" s="15"/>
      <c r="G374" s="16"/>
      <c r="H374" s="116"/>
      <c r="I374" s="17"/>
      <c r="J374" s="18"/>
      <c r="K374" s="19"/>
    </row>
    <row r="375" spans="1:11" ht="15.95" customHeight="1">
      <c r="A375" s="11"/>
      <c r="B375" s="12"/>
      <c r="C375" s="20" t="s">
        <v>181</v>
      </c>
      <c r="D375" s="14"/>
      <c r="E375" s="13"/>
      <c r="F375" s="37" t="s">
        <v>29</v>
      </c>
      <c r="G375" s="16"/>
      <c r="H375" s="116">
        <f>SUM(H381*5%)</f>
        <v>70629.100000000006</v>
      </c>
      <c r="I375" s="17"/>
      <c r="J375" s="18"/>
      <c r="K375" s="19"/>
    </row>
    <row r="376" spans="1:11" ht="15.95" customHeight="1">
      <c r="A376" s="11"/>
      <c r="B376" s="12"/>
      <c r="C376" s="38"/>
      <c r="D376" s="14"/>
      <c r="E376" s="13"/>
      <c r="F376" s="40"/>
      <c r="G376" s="16"/>
      <c r="H376" s="116"/>
      <c r="I376" s="17"/>
      <c r="J376" s="18"/>
      <c r="K376" s="19"/>
    </row>
    <row r="377" spans="1:11" ht="15.95" customHeight="1">
      <c r="A377" s="11"/>
      <c r="B377" s="12"/>
      <c r="C377" s="41" t="s">
        <v>182</v>
      </c>
      <c r="D377" s="14"/>
      <c r="E377" s="13"/>
      <c r="F377" s="40"/>
      <c r="G377" s="16"/>
      <c r="H377" s="116">
        <f>SUM(H371:H375)</f>
        <v>296642.21999999997</v>
      </c>
      <c r="I377" s="17"/>
      <c r="J377" s="18"/>
      <c r="K377" s="19"/>
    </row>
    <row r="378" spans="1:11" ht="15.95" customHeight="1">
      <c r="A378" s="11"/>
      <c r="B378" s="12"/>
      <c r="C378" s="38"/>
      <c r="D378" s="14"/>
      <c r="E378" s="13"/>
      <c r="F378" s="40"/>
      <c r="G378" s="16"/>
      <c r="H378" s="116"/>
      <c r="I378" s="17"/>
      <c r="J378" s="18"/>
      <c r="K378" s="19"/>
    </row>
    <row r="379" spans="1:11" ht="17.100000000000001" customHeight="1">
      <c r="A379" s="45"/>
      <c r="B379" s="46"/>
      <c r="C379" s="47"/>
      <c r="D379" s="48"/>
      <c r="E379" s="49" t="s">
        <v>36</v>
      </c>
      <c r="F379" s="50"/>
      <c r="G379" s="51"/>
      <c r="H379" s="120">
        <f>H63</f>
        <v>1181382</v>
      </c>
      <c r="I379" s="17"/>
      <c r="J379" s="18"/>
      <c r="K379" s="19"/>
    </row>
    <row r="380" spans="1:11" ht="17.100000000000001" customHeight="1">
      <c r="A380" s="45"/>
      <c r="B380" s="46"/>
      <c r="C380" s="47"/>
      <c r="D380" s="48"/>
      <c r="E380" s="49" t="s">
        <v>183</v>
      </c>
      <c r="F380" s="50"/>
      <c r="G380" s="51"/>
      <c r="H380" s="120">
        <f>H343+H365</f>
        <v>231200</v>
      </c>
      <c r="I380" s="17"/>
      <c r="J380" s="18"/>
      <c r="K380" s="19"/>
    </row>
    <row r="381" spans="1:11" ht="17.100000000000001" customHeight="1">
      <c r="A381" s="45"/>
      <c r="B381" s="46"/>
      <c r="C381" s="47"/>
      <c r="D381" s="48"/>
      <c r="E381" s="49" t="s">
        <v>184</v>
      </c>
      <c r="F381" s="50"/>
      <c r="G381" s="51"/>
      <c r="H381" s="120">
        <f>H379+H380</f>
        <v>1412582</v>
      </c>
      <c r="I381" s="17"/>
      <c r="J381" s="18"/>
      <c r="K381" s="19"/>
    </row>
    <row r="382" spans="1:11" ht="17.100000000000001" customHeight="1">
      <c r="A382" s="45"/>
      <c r="B382" s="46"/>
      <c r="C382" s="47"/>
      <c r="D382" s="48"/>
      <c r="E382" s="49" t="s">
        <v>177</v>
      </c>
      <c r="F382" s="50"/>
      <c r="G382" s="51"/>
      <c r="H382" s="120">
        <f>H377+H365</f>
        <v>414142.22</v>
      </c>
      <c r="I382" s="17"/>
      <c r="J382" s="18"/>
      <c r="K382" s="19"/>
    </row>
    <row r="383" spans="1:11" ht="15.95" customHeight="1">
      <c r="A383" s="81"/>
      <c r="B383" s="82"/>
      <c r="C383" s="83"/>
      <c r="D383" s="84"/>
      <c r="E383" s="83"/>
      <c r="F383" s="82"/>
      <c r="G383" s="85"/>
      <c r="H383" s="123"/>
      <c r="I383" s="17"/>
      <c r="J383" s="18"/>
      <c r="K383" s="19"/>
    </row>
    <row r="384" spans="1:11" ht="17.100000000000001" customHeight="1">
      <c r="A384" s="86"/>
      <c r="B384" s="87"/>
      <c r="C384" s="88"/>
      <c r="D384" s="89"/>
      <c r="E384" s="90" t="s">
        <v>185</v>
      </c>
      <c r="F384" s="91"/>
      <c r="G384" s="92"/>
      <c r="H384" s="124">
        <f>SUM(H381:H382)</f>
        <v>1826724.22</v>
      </c>
      <c r="I384" s="17"/>
      <c r="J384" s="18"/>
      <c r="K384" s="19"/>
    </row>
    <row r="385" spans="1:11" ht="15.95" customHeight="1">
      <c r="A385" s="93"/>
      <c r="B385" s="94"/>
      <c r="C385" s="94"/>
      <c r="D385" s="95"/>
      <c r="E385" s="94"/>
      <c r="F385" s="94"/>
      <c r="G385" s="96"/>
      <c r="H385" s="125"/>
      <c r="I385" s="17"/>
      <c r="J385" s="18"/>
      <c r="K385" s="19"/>
    </row>
    <row r="386" spans="1:11" ht="15.95" customHeight="1">
      <c r="A386" s="97"/>
      <c r="B386" s="98"/>
      <c r="C386" s="98"/>
      <c r="D386" s="99"/>
      <c r="E386" s="98"/>
      <c r="F386" s="98"/>
      <c r="G386" s="100"/>
      <c r="H386" s="126"/>
      <c r="I386" s="55"/>
      <c r="J386" s="18"/>
      <c r="K386" s="19"/>
    </row>
    <row r="387" spans="1:11" ht="15.95" customHeight="1">
      <c r="A387" s="101"/>
      <c r="B387" s="102"/>
      <c r="C387" s="102"/>
      <c r="D387" s="103"/>
      <c r="E387" s="102"/>
      <c r="F387" s="102"/>
      <c r="G387" s="104"/>
      <c r="H387" s="127"/>
      <c r="I387" s="55"/>
      <c r="J387" s="18"/>
      <c r="K387" s="19"/>
    </row>
    <row r="388" spans="1:11" ht="15.95" customHeight="1">
      <c r="A388" s="101"/>
      <c r="B388" s="105"/>
      <c r="C388" s="102"/>
      <c r="D388" s="103"/>
      <c r="E388" s="102"/>
      <c r="F388" s="102"/>
      <c r="G388" s="104"/>
      <c r="H388" s="127"/>
      <c r="I388" s="55"/>
      <c r="J388" s="18"/>
      <c r="K388" s="19"/>
    </row>
    <row r="389" spans="1:11" ht="15.95" customHeight="1">
      <c r="A389" s="101"/>
      <c r="B389" s="102"/>
      <c r="C389" s="102"/>
      <c r="D389" s="103"/>
      <c r="E389" s="102"/>
      <c r="F389" s="102"/>
      <c r="G389" s="104"/>
      <c r="H389" s="127"/>
      <c r="I389" s="55"/>
      <c r="J389" s="18"/>
      <c r="K389" s="19"/>
    </row>
    <row r="390" spans="1:11" ht="15.95" customHeight="1">
      <c r="A390" s="101"/>
      <c r="B390" s="102"/>
      <c r="C390" s="102"/>
      <c r="D390" s="103"/>
      <c r="E390" s="102"/>
      <c r="F390" s="102"/>
      <c r="G390" s="104"/>
      <c r="H390" s="127"/>
      <c r="I390" s="55"/>
      <c r="J390" s="18"/>
      <c r="K390" s="19"/>
    </row>
    <row r="391" spans="1:11" ht="15.95" customHeight="1">
      <c r="A391" s="101"/>
      <c r="B391" s="102"/>
      <c r="C391" s="102"/>
      <c r="D391" s="103"/>
      <c r="E391" s="102"/>
      <c r="F391" s="102"/>
      <c r="G391" s="104"/>
      <c r="H391" s="127"/>
      <c r="I391" s="55"/>
      <c r="J391" s="18"/>
      <c r="K391" s="19"/>
    </row>
    <row r="392" spans="1:11" ht="15.95" customHeight="1">
      <c r="A392" s="101"/>
      <c r="B392" s="102"/>
      <c r="C392" s="102"/>
      <c r="D392" s="103"/>
      <c r="E392" s="102"/>
      <c r="F392" s="102"/>
      <c r="G392" s="104"/>
      <c r="H392" s="127"/>
      <c r="I392" s="55"/>
      <c r="J392" s="18"/>
      <c r="K392" s="19"/>
    </row>
    <row r="393" spans="1:11" ht="15.95" customHeight="1">
      <c r="A393" s="101"/>
      <c r="B393" s="102"/>
      <c r="C393" s="102"/>
      <c r="D393" s="103"/>
      <c r="E393" s="102"/>
      <c r="F393" s="102"/>
      <c r="G393" s="104"/>
      <c r="H393" s="127"/>
      <c r="I393" s="55"/>
      <c r="J393" s="18"/>
      <c r="K393" s="19"/>
    </row>
    <row r="394" spans="1:11" ht="15.95" customHeight="1">
      <c r="A394" s="106"/>
      <c r="B394" s="107"/>
      <c r="C394" s="107"/>
      <c r="D394" s="108"/>
      <c r="E394" s="107"/>
      <c r="F394" s="107"/>
      <c r="G394" s="109"/>
      <c r="H394" s="128"/>
      <c r="I394" s="110"/>
      <c r="J394" s="111"/>
      <c r="K394" s="112"/>
    </row>
  </sheetData>
  <pageMargins left="0.75" right="0.75" top="1" bottom="1" header="0.5" footer="0.5"/>
  <pageSetup orientation="portrait"/>
  <headerFooter>
    <oddHeader>&amp;R&amp;"Arial,Regular"&amp;9&amp;K000000"BACK OF THE YARDS"	&amp;84/6/16</oddHead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vaio</cp:lastModifiedBy>
  <dcterms:created xsi:type="dcterms:W3CDTF">2018-07-23T18:09:09Z</dcterms:created>
  <dcterms:modified xsi:type="dcterms:W3CDTF">2018-07-23T18:09:31Z</dcterms:modified>
</cp:coreProperties>
</file>